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tilisateurs\CIRCO\Documents\Serge\11 Projet d'école\"/>
    </mc:Choice>
  </mc:AlternateContent>
  <bookViews>
    <workbookView xWindow="0" yWindow="0" windowWidth="20490" windowHeight="7755" activeTab="2"/>
  </bookViews>
  <sheets>
    <sheet name="Etapes" sheetId="3" r:id="rId1"/>
    <sheet name="Calendrier" sheetId="2" r:id="rId2"/>
    <sheet name="F0 Etat des lieux " sheetId="1" r:id="rId3"/>
    <sheet name="F1 Diagnostic" sheetId="4" r:id="rId4"/>
    <sheet name="F2 Objectifs" sheetId="5" r:id="rId5"/>
    <sheet name="F3 Projet d’école" sheetId="6" r:id="rId6"/>
    <sheet name="F4 Fiches action " sheetId="7" r:id="rId7"/>
    <sheet name="F5 Retour IEN" sheetId="9" r:id="rId8"/>
    <sheet name="F6 Demande formation" sheetId="8" r:id="rId9"/>
    <sheet name="F7 Avenant" sheetId="11" r:id="rId10"/>
  </sheets>
  <definedNames>
    <definedName name="_GoBack" localSheetId="6">'F4 Fiches action '!$G$16</definedName>
    <definedName name="_xlnm.Print_Area" localSheetId="1">Calendrier!$A$1:$E$32</definedName>
    <definedName name="_xlnm.Print_Area" localSheetId="0">Etapes!$A$1:$A$120</definedName>
    <definedName name="_xlnm.Print_Area" localSheetId="2">'F0 Etat des lieux '!$A$1:$J$147</definedName>
    <definedName name="_xlnm.Print_Area" localSheetId="3">'F1 Diagnostic'!$A$1:$J$23</definedName>
    <definedName name="_xlnm.Print_Area" localSheetId="4">'F2 Objectifs'!$G$1:$P$82</definedName>
    <definedName name="_xlnm.Print_Area" localSheetId="5">'F3 Projet d’école'!$A$1:$H$41</definedName>
    <definedName name="_xlnm.Print_Area" localSheetId="6">OFFSET('F4 Fiches action '!$A$1,0,0,'F4 Fiches action '!$B$1,10)</definedName>
    <definedName name="_xlnm.Print_Area" localSheetId="7">'F5 Retour IEN'!$A$1:$J$66</definedName>
    <definedName name="_xlnm.Print_Area" localSheetId="8">'F6 Demande formation'!$A$1:$J$40</definedName>
    <definedName name="_xlnm.Print_Area" localSheetId="9">'F7 Avenant'!$A$1:$H$39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 i="11" l="1"/>
  <c r="E23" i="11"/>
  <c r="E22" i="11"/>
  <c r="E21" i="11"/>
  <c r="E20" i="11"/>
  <c r="E19" i="11"/>
  <c r="C24" i="11"/>
  <c r="C23" i="11"/>
  <c r="C22" i="11"/>
  <c r="C21" i="11"/>
  <c r="C20" i="11"/>
  <c r="C19" i="11"/>
  <c r="D6" i="11"/>
  <c r="D5" i="11"/>
  <c r="D4" i="11"/>
  <c r="D2" i="11"/>
  <c r="D1" i="11"/>
  <c r="G1906" i="7"/>
  <c r="G1905" i="7"/>
  <c r="G1850" i="7"/>
  <c r="G1849" i="7"/>
  <c r="G1794" i="7"/>
  <c r="G1793" i="7"/>
  <c r="G1738" i="7"/>
  <c r="G1737" i="7"/>
  <c r="G1682" i="7"/>
  <c r="G1681" i="7"/>
  <c r="G1626" i="7"/>
  <c r="G1625" i="7"/>
  <c r="G1570" i="7"/>
  <c r="G1569" i="7"/>
  <c r="G1514" i="7"/>
  <c r="G1513" i="7"/>
  <c r="G1458" i="7"/>
  <c r="G1457" i="7"/>
  <c r="G1402" i="7"/>
  <c r="G1401" i="7"/>
  <c r="G1346" i="7"/>
  <c r="G1345" i="7"/>
  <c r="G1290" i="7"/>
  <c r="G1289" i="7"/>
  <c r="G1234" i="7"/>
  <c r="G1233" i="7"/>
  <c r="G1178" i="7"/>
  <c r="G1177" i="7"/>
  <c r="G1122" i="7"/>
  <c r="G1121" i="7"/>
  <c r="G1066" i="7"/>
  <c r="G1065" i="7"/>
  <c r="G1010" i="7"/>
  <c r="G1009" i="7"/>
  <c r="G954" i="7"/>
  <c r="G953" i="7"/>
  <c r="G898" i="7"/>
  <c r="G897" i="7"/>
  <c r="G842" i="7"/>
  <c r="G841" i="7"/>
  <c r="G786" i="7"/>
  <c r="G785" i="7"/>
  <c r="G730" i="7"/>
  <c r="G729" i="7"/>
  <c r="G674" i="7"/>
  <c r="G673" i="7"/>
  <c r="G618" i="7"/>
  <c r="G617" i="7"/>
  <c r="G562" i="7"/>
  <c r="G561" i="7"/>
  <c r="G506" i="7"/>
  <c r="G505" i="7"/>
  <c r="G450" i="7"/>
  <c r="G449" i="7"/>
  <c r="G394" i="7"/>
  <c r="G393" i="7"/>
  <c r="G338" i="7"/>
  <c r="G337" i="7"/>
  <c r="G282" i="7"/>
  <c r="G281" i="7"/>
  <c r="G226" i="7"/>
  <c r="G225" i="7"/>
  <c r="G170" i="7"/>
  <c r="G169" i="7"/>
  <c r="G114" i="7"/>
  <c r="G113" i="7"/>
  <c r="G58" i="7"/>
  <c r="G57" i="7"/>
  <c r="G2" i="7"/>
  <c r="G1" i="7"/>
  <c r="G2" i="8"/>
  <c r="G1" i="8"/>
  <c r="G2" i="9"/>
  <c r="G1" i="9"/>
  <c r="M45" i="7"/>
  <c r="M46" i="7" s="1"/>
  <c r="M47" i="7" s="1"/>
  <c r="M48" i="7" s="1"/>
  <c r="M49" i="7" s="1"/>
  <c r="M50" i="7" s="1"/>
  <c r="M51" i="7" s="1"/>
  <c r="M52" i="7" s="1"/>
  <c r="D7" i="7"/>
  <c r="B62" i="7"/>
  <c r="D63" i="7" s="1"/>
  <c r="B23" i="5"/>
  <c r="B24" i="5"/>
  <c r="B25" i="5"/>
  <c r="B26" i="5"/>
  <c r="B35" i="5"/>
  <c r="B36" i="5"/>
  <c r="B37" i="5"/>
  <c r="B38" i="5"/>
  <c r="B47" i="5"/>
  <c r="B48" i="5"/>
  <c r="B49" i="5"/>
  <c r="B50" i="5"/>
  <c r="B59" i="5"/>
  <c r="B60" i="5"/>
  <c r="B61" i="5"/>
  <c r="B62" i="5"/>
  <c r="B71" i="5"/>
  <c r="B72" i="5"/>
  <c r="B73" i="5"/>
  <c r="B74" i="5"/>
  <c r="A74" i="5"/>
  <c r="A73" i="5"/>
  <c r="A72" i="5"/>
  <c r="A71" i="5"/>
  <c r="A62" i="5"/>
  <c r="A61" i="5"/>
  <c r="A60" i="5"/>
  <c r="A59" i="5"/>
  <c r="A50" i="5"/>
  <c r="A49" i="5"/>
  <c r="A48" i="5"/>
  <c r="A47" i="5"/>
  <c r="A38" i="5"/>
  <c r="A37" i="5"/>
  <c r="A36" i="5"/>
  <c r="A35" i="5"/>
  <c r="A26" i="5"/>
  <c r="A25" i="5"/>
  <c r="A24" i="5"/>
  <c r="A23" i="5"/>
  <c r="F82" i="5"/>
  <c r="E82" i="5" s="1"/>
  <c r="F81" i="5"/>
  <c r="B81" i="5" s="1"/>
  <c r="F80" i="5"/>
  <c r="E80" i="5" s="1"/>
  <c r="F79" i="5"/>
  <c r="B79" i="5" s="1"/>
  <c r="F78" i="5"/>
  <c r="E78" i="5" s="1"/>
  <c r="F77" i="5"/>
  <c r="B77" i="5" s="1"/>
  <c r="F76" i="5"/>
  <c r="E76" i="5" s="1"/>
  <c r="F75" i="5"/>
  <c r="B75" i="5" s="1"/>
  <c r="F70" i="5"/>
  <c r="B70" i="5" s="1"/>
  <c r="F69" i="5"/>
  <c r="E69" i="5" s="1"/>
  <c r="F68" i="5"/>
  <c r="B68" i="5" s="1"/>
  <c r="F67" i="5"/>
  <c r="E67" i="5" s="1"/>
  <c r="F66" i="5"/>
  <c r="B66" i="5" s="1"/>
  <c r="F65" i="5"/>
  <c r="E65" i="5" s="1"/>
  <c r="F64" i="5"/>
  <c r="B64" i="5" s="1"/>
  <c r="F63" i="5"/>
  <c r="E63" i="5" s="1"/>
  <c r="F58" i="5"/>
  <c r="B58" i="5" s="1"/>
  <c r="F57" i="5"/>
  <c r="B57" i="5" s="1"/>
  <c r="F56" i="5"/>
  <c r="B56" i="5" s="1"/>
  <c r="F55" i="5"/>
  <c r="B55" i="5" s="1"/>
  <c r="F54" i="5"/>
  <c r="E54" i="5" s="1"/>
  <c r="F53" i="5"/>
  <c r="B53" i="5" s="1"/>
  <c r="F52" i="5"/>
  <c r="E52" i="5" s="1"/>
  <c r="F51" i="5"/>
  <c r="B51" i="5" s="1"/>
  <c r="F46" i="5"/>
  <c r="B46" i="5" s="1"/>
  <c r="F45" i="5"/>
  <c r="E45" i="5" s="1"/>
  <c r="F44" i="5"/>
  <c r="B44" i="5" s="1"/>
  <c r="F43" i="5"/>
  <c r="E43" i="5" s="1"/>
  <c r="F42" i="5"/>
  <c r="B42" i="5" s="1"/>
  <c r="F41" i="5"/>
  <c r="E41" i="5" s="1"/>
  <c r="F40" i="5"/>
  <c r="B40" i="5" s="1"/>
  <c r="F39" i="5"/>
  <c r="E39" i="5" s="1"/>
  <c r="F34" i="5"/>
  <c r="F33" i="5"/>
  <c r="B33" i="5" s="1"/>
  <c r="F32" i="5"/>
  <c r="F31" i="5"/>
  <c r="B31" i="5" s="1"/>
  <c r="F30" i="5"/>
  <c r="F29" i="5"/>
  <c r="B29" i="5" s="1"/>
  <c r="F28" i="5"/>
  <c r="E28" i="5" s="1"/>
  <c r="F27" i="5"/>
  <c r="B27" i="5" s="1"/>
  <c r="F16" i="5"/>
  <c r="F17" i="5"/>
  <c r="C17" i="5" s="1"/>
  <c r="F18" i="5"/>
  <c r="B18" i="5" s="1"/>
  <c r="F19" i="5"/>
  <c r="E19" i="5" s="1"/>
  <c r="F20" i="5"/>
  <c r="B20" i="5" s="1"/>
  <c r="F21" i="5"/>
  <c r="E21" i="5" s="1"/>
  <c r="F22" i="5"/>
  <c r="B22" i="5" s="1"/>
  <c r="F15" i="5"/>
  <c r="B15" i="5" s="1"/>
  <c r="B78" i="5" l="1"/>
  <c r="E58" i="5"/>
  <c r="C58" i="5"/>
  <c r="C56" i="5"/>
  <c r="D56" i="5"/>
  <c r="B80" i="5"/>
  <c r="E56" i="5"/>
  <c r="B76" i="5"/>
  <c r="D58" i="5"/>
  <c r="B82" i="5"/>
  <c r="C81" i="5"/>
  <c r="C77" i="5"/>
  <c r="D81" i="5"/>
  <c r="D77" i="5"/>
  <c r="E75" i="5"/>
  <c r="E79" i="5"/>
  <c r="E77" i="5"/>
  <c r="C75" i="5"/>
  <c r="C79" i="5"/>
  <c r="D75" i="5"/>
  <c r="D79" i="5"/>
  <c r="E81" i="5"/>
  <c r="C82" i="5"/>
  <c r="C80" i="5"/>
  <c r="C78" i="5"/>
  <c r="C76" i="5"/>
  <c r="D82" i="5"/>
  <c r="D80" i="5"/>
  <c r="D78" i="5"/>
  <c r="D76" i="5"/>
  <c r="C70" i="5"/>
  <c r="C68" i="5"/>
  <c r="C66" i="5"/>
  <c r="C64" i="5"/>
  <c r="D70" i="5"/>
  <c r="D68" i="5"/>
  <c r="D66" i="5"/>
  <c r="D64" i="5"/>
  <c r="E70" i="5"/>
  <c r="E68" i="5"/>
  <c r="E66" i="5"/>
  <c r="E64" i="5"/>
  <c r="B69" i="5"/>
  <c r="B67" i="5"/>
  <c r="B65" i="5"/>
  <c r="B63" i="5"/>
  <c r="C63" i="5"/>
  <c r="C69" i="5"/>
  <c r="C67" i="5"/>
  <c r="C65" i="5"/>
  <c r="D63" i="5"/>
  <c r="D69" i="5"/>
  <c r="D67" i="5"/>
  <c r="D65" i="5"/>
  <c r="C57" i="5"/>
  <c r="C55" i="5"/>
  <c r="D57" i="5"/>
  <c r="D55" i="5"/>
  <c r="E57" i="5"/>
  <c r="E55" i="5"/>
  <c r="C51" i="5"/>
  <c r="C53" i="5"/>
  <c r="D51" i="5"/>
  <c r="D53" i="5"/>
  <c r="E51" i="5"/>
  <c r="E53" i="5"/>
  <c r="B54" i="5"/>
  <c r="B52" i="5"/>
  <c r="C54" i="5"/>
  <c r="C52" i="5"/>
  <c r="D54" i="5"/>
  <c r="D52" i="5"/>
  <c r="C39" i="5"/>
  <c r="C43" i="5"/>
  <c r="D39" i="5"/>
  <c r="D43" i="5"/>
  <c r="C45" i="5"/>
  <c r="C41" i="5"/>
  <c r="D45" i="5"/>
  <c r="A30" i="5"/>
  <c r="A32" i="5"/>
  <c r="A34" i="5"/>
  <c r="C22" i="5"/>
  <c r="C20" i="5"/>
  <c r="C18" i="5"/>
  <c r="D21" i="5"/>
  <c r="D19" i="5"/>
  <c r="D17" i="5"/>
  <c r="E22" i="5"/>
  <c r="E20" i="5"/>
  <c r="E18" i="5"/>
  <c r="B21" i="5"/>
  <c r="B19" i="5"/>
  <c r="C21" i="5"/>
  <c r="C19" i="5"/>
  <c r="D22" i="5"/>
  <c r="D20" i="5"/>
  <c r="D18" i="5"/>
  <c r="A16" i="5"/>
  <c r="B118" i="7"/>
  <c r="D41" i="5"/>
  <c r="E46" i="5"/>
  <c r="E44" i="5"/>
  <c r="E42" i="5"/>
  <c r="E40" i="5"/>
  <c r="B45" i="5"/>
  <c r="B43" i="5"/>
  <c r="B41" i="5"/>
  <c r="B39" i="5"/>
  <c r="C46" i="5"/>
  <c r="C44" i="5"/>
  <c r="C42" i="5"/>
  <c r="C40" i="5"/>
  <c r="D46" i="5"/>
  <c r="D44" i="5"/>
  <c r="D42" i="5"/>
  <c r="D40" i="5"/>
  <c r="C34" i="5"/>
  <c r="C32" i="5"/>
  <c r="C30" i="5"/>
  <c r="D27" i="5"/>
  <c r="D33" i="5"/>
  <c r="D31" i="5"/>
  <c r="D28" i="5"/>
  <c r="E27" i="5"/>
  <c r="E33" i="5"/>
  <c r="E31" i="5"/>
  <c r="E29" i="5"/>
  <c r="A28" i="5"/>
  <c r="A31" i="5"/>
  <c r="A33" i="5"/>
  <c r="B34" i="5"/>
  <c r="B32" i="5"/>
  <c r="B30" i="5"/>
  <c r="B28" i="5"/>
  <c r="C27" i="5"/>
  <c r="C33" i="5"/>
  <c r="C31" i="5"/>
  <c r="C28" i="5"/>
  <c r="D34" i="5"/>
  <c r="D32" i="5"/>
  <c r="D30" i="5"/>
  <c r="E34" i="5"/>
  <c r="E32" i="5"/>
  <c r="E30" i="5"/>
  <c r="E17" i="5"/>
  <c r="B17" i="5"/>
  <c r="C16" i="5"/>
  <c r="D16" i="5"/>
  <c r="E16" i="5"/>
  <c r="B16" i="5"/>
  <c r="D15" i="5"/>
  <c r="A18" i="5"/>
  <c r="A20" i="5"/>
  <c r="A22" i="5"/>
  <c r="A40" i="5"/>
  <c r="A42" i="5"/>
  <c r="A44" i="5"/>
  <c r="A46" i="5"/>
  <c r="A52" i="5"/>
  <c r="A54" i="5"/>
  <c r="A56" i="5"/>
  <c r="A58" i="5"/>
  <c r="A64" i="5"/>
  <c r="A66" i="5"/>
  <c r="A68" i="5"/>
  <c r="A70" i="5"/>
  <c r="A76" i="5"/>
  <c r="A78" i="5"/>
  <c r="A80" i="5"/>
  <c r="A82" i="5"/>
  <c r="C15" i="5"/>
  <c r="E15" i="5"/>
  <c r="A15" i="5"/>
  <c r="C12" i="7" s="1"/>
  <c r="A17" i="5"/>
  <c r="A19" i="5"/>
  <c r="A21" i="5"/>
  <c r="A27" i="5"/>
  <c r="A29" i="5"/>
  <c r="A39" i="5"/>
  <c r="A41" i="5"/>
  <c r="A43" i="5"/>
  <c r="A45" i="5"/>
  <c r="A51" i="5"/>
  <c r="A53" i="5"/>
  <c r="A55" i="5"/>
  <c r="A57" i="5"/>
  <c r="A63" i="5"/>
  <c r="A65" i="5"/>
  <c r="A67" i="5"/>
  <c r="A69" i="5"/>
  <c r="A75" i="5"/>
  <c r="A77" i="5"/>
  <c r="A79" i="5"/>
  <c r="A81" i="5"/>
  <c r="C29" i="5"/>
  <c r="D29" i="5"/>
  <c r="F12" i="5"/>
  <c r="C24" i="6"/>
  <c r="C23" i="6"/>
  <c r="C22" i="6"/>
  <c r="C21" i="6"/>
  <c r="C20" i="6"/>
  <c r="Q82" i="5"/>
  <c r="Q81" i="5"/>
  <c r="Q80" i="5"/>
  <c r="Q79" i="5"/>
  <c r="Q78" i="5"/>
  <c r="Q77" i="5"/>
  <c r="Q76" i="5"/>
  <c r="Q75" i="5"/>
  <c r="Q70" i="5"/>
  <c r="Q69" i="5"/>
  <c r="Q68" i="5"/>
  <c r="Q67" i="5"/>
  <c r="Q66" i="5"/>
  <c r="Q65" i="5"/>
  <c r="Q64" i="5"/>
  <c r="Q63" i="5"/>
  <c r="Q58" i="5"/>
  <c r="Q57" i="5"/>
  <c r="Q56" i="5"/>
  <c r="Q55" i="5"/>
  <c r="Q54" i="5"/>
  <c r="Q53" i="5"/>
  <c r="Q52" i="5"/>
  <c r="Q51" i="5"/>
  <c r="Q46" i="5"/>
  <c r="Q45" i="5"/>
  <c r="Q44" i="5"/>
  <c r="Q43" i="5"/>
  <c r="Q42" i="5"/>
  <c r="Q41" i="5"/>
  <c r="Q40" i="5"/>
  <c r="Q39" i="5"/>
  <c r="Q34" i="5"/>
  <c r="Q33" i="5"/>
  <c r="Q32" i="5"/>
  <c r="Q31" i="5"/>
  <c r="Q30" i="5"/>
  <c r="Q29" i="5"/>
  <c r="Q28" i="5"/>
  <c r="Q27" i="5"/>
  <c r="C19" i="6"/>
  <c r="Q16" i="5"/>
  <c r="Q17" i="5"/>
  <c r="Q18" i="5"/>
  <c r="Q19" i="5"/>
  <c r="Q20" i="5"/>
  <c r="Q21" i="5"/>
  <c r="Q22" i="5"/>
  <c r="Q15" i="5"/>
  <c r="L2" i="7" l="1"/>
  <c r="O3" i="7"/>
  <c r="C11" i="7"/>
  <c r="B66" i="7"/>
  <c r="C67" i="7"/>
  <c r="E8" i="7"/>
  <c r="E64" i="7"/>
  <c r="C68" i="7"/>
  <c r="D119" i="7"/>
  <c r="C123" i="7" s="1"/>
  <c r="B174" i="7"/>
  <c r="B10" i="7"/>
  <c r="Q14" i="5"/>
  <c r="R14" i="5" s="1"/>
  <c r="Q13" i="5" s="1"/>
  <c r="Q26" i="5"/>
  <c r="R26" i="5" s="1"/>
  <c r="Q25" i="5" s="1"/>
  <c r="Q74" i="5"/>
  <c r="R74" i="5" s="1"/>
  <c r="Q73" i="5" s="1"/>
  <c r="Q62" i="5"/>
  <c r="R62" i="5" s="1"/>
  <c r="Q61" i="5" s="1"/>
  <c r="Q50" i="5"/>
  <c r="R50" i="5" s="1"/>
  <c r="Q49" i="5" s="1"/>
  <c r="Q38" i="5"/>
  <c r="R38" i="5" s="1"/>
  <c r="Q37" i="5" s="1"/>
  <c r="D5" i="6"/>
  <c r="D6" i="6"/>
  <c r="D4" i="6"/>
  <c r="D2" i="6"/>
  <c r="D1" i="6"/>
  <c r="M2" i="5"/>
  <c r="M1" i="5"/>
  <c r="G2" i="4"/>
  <c r="G1" i="4"/>
  <c r="G2" i="1"/>
  <c r="G1" i="1"/>
  <c r="H117" i="1"/>
  <c r="H116" i="1"/>
  <c r="F117" i="1"/>
  <c r="F116" i="1"/>
  <c r="I108" i="1"/>
  <c r="I109" i="1"/>
  <c r="I110" i="1"/>
  <c r="G108" i="1"/>
  <c r="G109" i="1"/>
  <c r="G110" i="1"/>
  <c r="D41" i="1"/>
  <c r="D53" i="1" s="1"/>
  <c r="G107" i="1"/>
  <c r="D107" i="1"/>
  <c r="D108" i="1"/>
  <c r="D109" i="1"/>
  <c r="D110" i="1"/>
  <c r="I107" i="1"/>
  <c r="D39" i="1"/>
  <c r="E51" i="1" s="1"/>
  <c r="F107" i="1"/>
  <c r="D43" i="1"/>
  <c r="H44" i="1" s="1"/>
  <c r="C124" i="7" l="1"/>
  <c r="B122" i="7"/>
  <c r="M4" i="7"/>
  <c r="M5" i="7" s="1"/>
  <c r="M6" i="7" s="1"/>
  <c r="M7" i="7" s="1"/>
  <c r="M8" i="7" s="1"/>
  <c r="M9" i="7" s="1"/>
  <c r="M10" i="7" s="1"/>
  <c r="M11" i="7" s="1"/>
  <c r="M12" i="7" s="1"/>
  <c r="M13" i="7" s="1"/>
  <c r="M14" i="7" s="1"/>
  <c r="M15" i="7" s="1"/>
  <c r="M16" i="7" s="1"/>
  <c r="M17" i="7" s="1"/>
  <c r="M18" i="7" s="1"/>
  <c r="M19" i="7" s="1"/>
  <c r="M20" i="7" s="1"/>
  <c r="M21" i="7" s="1"/>
  <c r="M22" i="7" s="1"/>
  <c r="M23" i="7" s="1"/>
  <c r="M24" i="7" s="1"/>
  <c r="M25" i="7" s="1"/>
  <c r="M26" i="7" s="1"/>
  <c r="M27" i="7" s="1"/>
  <c r="M28" i="7" s="1"/>
  <c r="M29" i="7" s="1"/>
  <c r="M30" i="7" s="1"/>
  <c r="M31" i="7" s="1"/>
  <c r="M32" i="7" s="1"/>
  <c r="M33" i="7" s="1"/>
  <c r="M34" i="7" s="1"/>
  <c r="M35" i="7" s="1"/>
  <c r="M36" i="7" s="1"/>
  <c r="M37" i="7" s="1"/>
  <c r="M38" i="7" s="1"/>
  <c r="B1" i="7"/>
  <c r="E120" i="7"/>
  <c r="D24" i="6"/>
  <c r="D24" i="11"/>
  <c r="D23" i="6"/>
  <c r="D23" i="11"/>
  <c r="D22" i="6"/>
  <c r="D22" i="11"/>
  <c r="D21" i="6"/>
  <c r="D21" i="11"/>
  <c r="D20" i="6"/>
  <c r="D20" i="11"/>
  <c r="D19" i="6"/>
  <c r="D19" i="11"/>
  <c r="D175" i="7"/>
  <c r="B230" i="7"/>
  <c r="D51" i="1"/>
  <c r="G40" i="1"/>
  <c r="F51" i="1"/>
  <c r="E44" i="1"/>
  <c r="I44" i="1"/>
  <c r="G44" i="1"/>
  <c r="F44" i="1"/>
  <c r="F42" i="1"/>
  <c r="G42" i="1"/>
  <c r="I42" i="1"/>
  <c r="E42" i="1"/>
  <c r="E53" i="1"/>
  <c r="H42" i="1"/>
  <c r="F53" i="1"/>
  <c r="E40" i="1"/>
  <c r="H40" i="1"/>
  <c r="F40" i="1"/>
  <c r="I40" i="1"/>
  <c r="N5" i="7" l="1"/>
  <c r="O5" i="7" s="1"/>
  <c r="N4" i="7"/>
  <c r="C179" i="7"/>
  <c r="E176" i="7"/>
  <c r="C180" i="7"/>
  <c r="B178" i="7"/>
  <c r="D231" i="7"/>
  <c r="B286" i="7"/>
  <c r="N6" i="7"/>
  <c r="P5" i="7" l="1"/>
  <c r="O4" i="7"/>
  <c r="P4" i="7"/>
  <c r="O6" i="7"/>
  <c r="P6" i="7"/>
  <c r="E232" i="7"/>
  <c r="B234" i="7"/>
  <c r="C235" i="7"/>
  <c r="C236" i="7"/>
  <c r="D287" i="7"/>
  <c r="B342" i="7"/>
  <c r="N7" i="7"/>
  <c r="O7" i="7" l="1"/>
  <c r="P7" i="7"/>
  <c r="E288" i="7"/>
  <c r="B290" i="7"/>
  <c r="C291" i="7"/>
  <c r="C292" i="7"/>
  <c r="D343" i="7"/>
  <c r="B398" i="7"/>
  <c r="N8" i="7"/>
  <c r="O8" i="7" l="1"/>
  <c r="P8" i="7"/>
  <c r="E344" i="7"/>
  <c r="B346" i="7"/>
  <c r="C347" i="7"/>
  <c r="C348" i="7"/>
  <c r="D399" i="7"/>
  <c r="B454" i="7"/>
  <c r="N9" i="7"/>
  <c r="O9" i="7" l="1"/>
  <c r="P9" i="7"/>
  <c r="E400" i="7"/>
  <c r="B402" i="7"/>
  <c r="C403" i="7"/>
  <c r="C404" i="7"/>
  <c r="D455" i="7"/>
  <c r="B510" i="7"/>
  <c r="N10" i="7"/>
  <c r="O10" i="7" l="1"/>
  <c r="P10" i="7"/>
  <c r="C460" i="7"/>
  <c r="B458" i="7"/>
  <c r="C459" i="7"/>
  <c r="E456" i="7"/>
  <c r="D511" i="7"/>
  <c r="B566" i="7"/>
  <c r="N11" i="7"/>
  <c r="O11" i="7" l="1"/>
  <c r="P11" i="7"/>
  <c r="C516" i="7"/>
  <c r="B514" i="7"/>
  <c r="C515" i="7"/>
  <c r="E512" i="7"/>
  <c r="D567" i="7"/>
  <c r="B622" i="7"/>
  <c r="N12" i="7"/>
  <c r="O12" i="7" l="1"/>
  <c r="P12" i="7"/>
  <c r="C572" i="7"/>
  <c r="B570" i="7"/>
  <c r="C571" i="7"/>
  <c r="E568" i="7"/>
  <c r="D623" i="7"/>
  <c r="B678" i="7"/>
  <c r="N13" i="7"/>
  <c r="O13" i="7" l="1"/>
  <c r="P13" i="7"/>
  <c r="C628" i="7"/>
  <c r="B626" i="7"/>
  <c r="C627" i="7"/>
  <c r="E624" i="7"/>
  <c r="D679" i="7"/>
  <c r="B734" i="7"/>
  <c r="N14" i="7"/>
  <c r="O14" i="7" l="1"/>
  <c r="P14" i="7"/>
  <c r="C684" i="7"/>
  <c r="B682" i="7"/>
  <c r="C683" i="7"/>
  <c r="E680" i="7"/>
  <c r="D735" i="7"/>
  <c r="B790" i="7"/>
  <c r="N15" i="7"/>
  <c r="O15" i="7" l="1"/>
  <c r="P15" i="7"/>
  <c r="C740" i="7"/>
  <c r="B738" i="7"/>
  <c r="C739" i="7"/>
  <c r="E736" i="7"/>
  <c r="D791" i="7"/>
  <c r="B846" i="7"/>
  <c r="N16" i="7"/>
  <c r="O16" i="7" l="1"/>
  <c r="P16" i="7"/>
  <c r="C796" i="7"/>
  <c r="B794" i="7"/>
  <c r="C795" i="7"/>
  <c r="E792" i="7"/>
  <c r="D847" i="7"/>
  <c r="B902" i="7"/>
  <c r="N17" i="7"/>
  <c r="O17" i="7" l="1"/>
  <c r="P17" i="7"/>
  <c r="C852" i="7"/>
  <c r="B850" i="7"/>
  <c r="C851" i="7"/>
  <c r="E848" i="7"/>
  <c r="D903" i="7"/>
  <c r="B958" i="7"/>
  <c r="N18" i="7"/>
  <c r="O18" i="7" l="1"/>
  <c r="P18" i="7"/>
  <c r="C908" i="7"/>
  <c r="B906" i="7"/>
  <c r="C907" i="7"/>
  <c r="E904" i="7"/>
  <c r="D959" i="7"/>
  <c r="B1014" i="7"/>
  <c r="N19" i="7"/>
  <c r="O19" i="7" l="1"/>
  <c r="P19" i="7"/>
  <c r="C964" i="7"/>
  <c r="E960" i="7"/>
  <c r="C963" i="7"/>
  <c r="B962" i="7"/>
  <c r="D1015" i="7"/>
  <c r="B1070" i="7"/>
  <c r="N20" i="7"/>
  <c r="O20" i="7" l="1"/>
  <c r="P20" i="7"/>
  <c r="E1016" i="7"/>
  <c r="C1020" i="7"/>
  <c r="B1018" i="7"/>
  <c r="C1019" i="7"/>
  <c r="D1071" i="7"/>
  <c r="B1126" i="7"/>
  <c r="N21" i="7"/>
  <c r="O21" i="7" l="1"/>
  <c r="P21" i="7"/>
  <c r="E1072" i="7"/>
  <c r="C1076" i="7"/>
  <c r="B1074" i="7"/>
  <c r="C1075" i="7"/>
  <c r="D1127" i="7"/>
  <c r="B1182" i="7"/>
  <c r="N22" i="7"/>
  <c r="O22" i="7" l="1"/>
  <c r="P22" i="7"/>
  <c r="E1128" i="7"/>
  <c r="C1132" i="7"/>
  <c r="B1130" i="7"/>
  <c r="C1131" i="7"/>
  <c r="D1183" i="7"/>
  <c r="B1238" i="7"/>
  <c r="N23" i="7"/>
  <c r="O23" i="7" l="1"/>
  <c r="P23" i="7"/>
  <c r="E1184" i="7"/>
  <c r="C1188" i="7"/>
  <c r="B1186" i="7"/>
  <c r="C1187" i="7"/>
  <c r="D1239" i="7"/>
  <c r="B1294" i="7"/>
  <c r="N24" i="7"/>
  <c r="O24" i="7" l="1"/>
  <c r="P24" i="7"/>
  <c r="E1240" i="7"/>
  <c r="C1244" i="7"/>
  <c r="B1242" i="7"/>
  <c r="C1243" i="7"/>
  <c r="B1350" i="7"/>
  <c r="D1295" i="7"/>
  <c r="N25" i="7"/>
  <c r="O25" i="7" l="1"/>
  <c r="P25" i="7"/>
  <c r="D1351" i="7"/>
  <c r="B1406" i="7"/>
  <c r="C1299" i="7"/>
  <c r="B1298" i="7"/>
  <c r="C1300" i="7"/>
  <c r="E1296" i="7"/>
  <c r="N26" i="7"/>
  <c r="O26" i="7" l="1"/>
  <c r="P26" i="7"/>
  <c r="C1355" i="7"/>
  <c r="E1352" i="7"/>
  <c r="C1356" i="7"/>
  <c r="B1354" i="7"/>
  <c r="D1407" i="7"/>
  <c r="B1462" i="7"/>
  <c r="N27" i="7"/>
  <c r="O27" i="7" l="1"/>
  <c r="P27" i="7"/>
  <c r="C1411" i="7"/>
  <c r="E1408" i="7"/>
  <c r="C1412" i="7"/>
  <c r="B1410" i="7"/>
  <c r="D1463" i="7"/>
  <c r="B1518" i="7"/>
  <c r="N28" i="7"/>
  <c r="O28" i="7" l="1"/>
  <c r="P28" i="7"/>
  <c r="C1467" i="7"/>
  <c r="E1464" i="7"/>
  <c r="C1468" i="7"/>
  <c r="B1466" i="7"/>
  <c r="D1519" i="7"/>
  <c r="B1574" i="7"/>
  <c r="N29" i="7"/>
  <c r="O29" i="7" l="1"/>
  <c r="P29" i="7"/>
  <c r="C1523" i="7"/>
  <c r="E1520" i="7"/>
  <c r="C1524" i="7"/>
  <c r="B1522" i="7"/>
  <c r="D1575" i="7"/>
  <c r="B1630" i="7"/>
  <c r="N30" i="7"/>
  <c r="O30" i="7" l="1"/>
  <c r="P30" i="7"/>
  <c r="C1579" i="7"/>
  <c r="E1576" i="7"/>
  <c r="C1580" i="7"/>
  <c r="B1578" i="7"/>
  <c r="D1631" i="7"/>
  <c r="B1686" i="7"/>
  <c r="N31" i="7"/>
  <c r="O31" i="7" l="1"/>
  <c r="P31" i="7"/>
  <c r="C1635" i="7"/>
  <c r="E1632" i="7"/>
  <c r="C1636" i="7"/>
  <c r="B1634" i="7"/>
  <c r="B1742" i="7"/>
  <c r="D1687" i="7"/>
  <c r="N32" i="7"/>
  <c r="O32" i="7" l="1"/>
  <c r="P32" i="7"/>
  <c r="D1743" i="7"/>
  <c r="B1798" i="7"/>
  <c r="C1691" i="7"/>
  <c r="B1690" i="7"/>
  <c r="C1692" i="7"/>
  <c r="E1688" i="7"/>
  <c r="N33" i="7"/>
  <c r="O33" i="7" l="1"/>
  <c r="P33" i="7"/>
  <c r="B1746" i="7"/>
  <c r="C1747" i="7"/>
  <c r="E1744" i="7"/>
  <c r="C1748" i="7"/>
  <c r="D1799" i="7"/>
  <c r="B1854" i="7"/>
  <c r="N34" i="7"/>
  <c r="O34" i="7" l="1"/>
  <c r="P34" i="7"/>
  <c r="B1802" i="7"/>
  <c r="C1803" i="7"/>
  <c r="E1800" i="7"/>
  <c r="C1804" i="7"/>
  <c r="D1855" i="7"/>
  <c r="B1910" i="7"/>
  <c r="D1911" i="7" s="1"/>
  <c r="N35" i="7"/>
  <c r="O35" i="7" l="1"/>
  <c r="P35" i="7"/>
  <c r="B1858" i="7"/>
  <c r="C1859" i="7"/>
  <c r="E1856" i="7"/>
  <c r="C1860" i="7"/>
  <c r="B1914" i="7"/>
  <c r="C1915" i="7"/>
  <c r="E1912" i="7"/>
  <c r="C1916" i="7"/>
  <c r="N36" i="7"/>
  <c r="P36" i="7" s="1"/>
  <c r="N37" i="7" l="1"/>
  <c r="P37" i="7" s="1"/>
  <c r="N38" i="7" l="1"/>
  <c r="P38" i="7" s="1"/>
</calcChain>
</file>

<file path=xl/sharedStrings.xml><?xml version="1.0" encoding="utf-8"?>
<sst xmlns="http://schemas.openxmlformats.org/spreadsheetml/2006/main" count="1246" uniqueCount="307">
  <si>
    <t>Dénomination :</t>
  </si>
  <si>
    <t>Nom du/ de la  directeur(trice) :</t>
  </si>
  <si>
    <t>Adresse :</t>
  </si>
  <si>
    <t xml:space="preserve">Téléphone/ Fax : </t>
  </si>
  <si>
    <t>Rythmes</t>
  </si>
  <si>
    <t>Lundi</t>
  </si>
  <si>
    <t>Mardi</t>
  </si>
  <si>
    <t>Mercredi</t>
  </si>
  <si>
    <t>Jeudi</t>
  </si>
  <si>
    <t>Vendredi</t>
  </si>
  <si>
    <t>Matin</t>
  </si>
  <si>
    <t>Après midi</t>
  </si>
  <si>
    <r>
      <t>1-</t>
    </r>
    <r>
      <rPr>
        <b/>
        <sz val="7"/>
        <color rgb="FF0000FF"/>
        <rFont val="Times New Roman"/>
        <family val="1"/>
      </rPr>
      <t xml:space="preserve">    </t>
    </r>
    <r>
      <rPr>
        <b/>
        <sz val="12"/>
        <color rgb="FF0000FF"/>
        <rFont val="Arial"/>
        <family val="2"/>
      </rPr>
      <t>L’école :</t>
    </r>
  </si>
  <si>
    <t>Effectifs globaux</t>
  </si>
  <si>
    <t>(constats de rentrée)</t>
  </si>
  <si>
    <t>Nombre de classes</t>
  </si>
  <si>
    <t>E/C</t>
  </si>
  <si>
    <t>Ecole</t>
  </si>
  <si>
    <t>Pour information</t>
  </si>
  <si>
    <t>Nbre de TPS</t>
  </si>
  <si>
    <t>Année scolaire 2014-2015</t>
  </si>
  <si>
    <t>Année scolaire 2015-2016</t>
  </si>
  <si>
    <t>2- Evolution des effectifs globaux</t>
  </si>
  <si>
    <t>Année scolaire</t>
  </si>
  <si>
    <t>Effectif total</t>
  </si>
  <si>
    <t>PPS</t>
  </si>
  <si>
    <t>PAI</t>
  </si>
  <si>
    <t>EANA</t>
  </si>
  <si>
    <t>EFIV</t>
  </si>
  <si>
    <t>EIP</t>
  </si>
  <si>
    <t>2014 - 2015</t>
  </si>
  <si>
    <t xml:space="preserve">3- Evolution de la proportion d’élèves à besoins éducatifs particuliers </t>
  </si>
  <si>
    <t>4- Prévention et accompagnement de la difficulté scolaire</t>
  </si>
  <si>
    <t>un PPRE</t>
  </si>
  <si>
    <t>une équipe éducative</t>
  </si>
  <si>
    <t>une prise en charge Rased</t>
  </si>
  <si>
    <t>Autre réponse</t>
  </si>
  <si>
    <t>Par exemple : difficulté signalée relative à la crispation des élèves sur leur stylo lors des échanges GS/CP</t>
  </si>
  <si>
    <t>5- Les acquis des élèves</t>
  </si>
  <si>
    <t>6- Les moyens humains/ l’école et le partenariat</t>
  </si>
  <si>
    <t xml:space="preserve">Année </t>
  </si>
  <si>
    <t>Nombre de classes </t>
  </si>
  <si>
    <t>Nombre total d’enseignants </t>
  </si>
  <si>
    <r>
      <t>ü</t>
    </r>
    <r>
      <rPr>
        <sz val="7"/>
        <color theme="1"/>
        <rFont val="Times New Roman"/>
        <family val="1"/>
      </rPr>
      <t xml:space="preserve">  </t>
    </r>
    <r>
      <rPr>
        <sz val="10"/>
        <color theme="1"/>
        <rFont val="Arial"/>
        <family val="2"/>
      </rPr>
      <t>dont exerçant à temps complet (comptabiliser le Directeur déchargé)</t>
    </r>
  </si>
  <si>
    <r>
      <t>ü</t>
    </r>
    <r>
      <rPr>
        <sz val="7"/>
        <color theme="1"/>
        <rFont val="Times New Roman"/>
        <family val="1"/>
      </rPr>
      <t xml:space="preserve">  </t>
    </r>
    <r>
      <rPr>
        <sz val="10"/>
        <color theme="1"/>
        <rFont val="Arial"/>
        <family val="2"/>
      </rPr>
      <t>dont nommés à titre provisoire </t>
    </r>
  </si>
  <si>
    <r>
      <t>ü</t>
    </r>
    <r>
      <rPr>
        <sz val="7"/>
        <color theme="1"/>
        <rFont val="Times New Roman"/>
        <family val="1"/>
      </rPr>
      <t xml:space="preserve">  </t>
    </r>
    <r>
      <rPr>
        <sz val="10"/>
        <color theme="1"/>
        <rFont val="Arial"/>
        <family val="2"/>
      </rPr>
      <t>dont PES - T1 - T2</t>
    </r>
  </si>
  <si>
    <r>
      <t>Autres enseignants</t>
    </r>
    <r>
      <rPr>
        <sz val="10"/>
        <color rgb="FF0070C0"/>
        <rFont val="Arial"/>
        <family val="2"/>
      </rPr>
      <t xml:space="preserve"> </t>
    </r>
    <r>
      <rPr>
        <b/>
        <sz val="10"/>
        <color rgb="FF0070C0"/>
        <rFont val="Arial"/>
        <family val="2"/>
      </rPr>
      <t>administrativement rattachés à l’école</t>
    </r>
    <r>
      <rPr>
        <sz val="10"/>
        <color rgb="FF0070C0"/>
        <rFont val="Arial"/>
        <family val="2"/>
      </rPr>
      <t> </t>
    </r>
  </si>
  <si>
    <r>
      <t>ü</t>
    </r>
    <r>
      <rPr>
        <sz val="7"/>
        <color theme="1"/>
        <rFont val="Times New Roman"/>
        <family val="1"/>
      </rPr>
      <t xml:space="preserve">  </t>
    </r>
    <r>
      <rPr>
        <sz val="10"/>
        <color theme="1"/>
        <rFont val="Arial"/>
        <family val="2"/>
      </rPr>
      <t>Rased</t>
    </r>
  </si>
  <si>
    <t>Mobilité de l’équipe </t>
  </si>
  <si>
    <r>
      <t>ü</t>
    </r>
    <r>
      <rPr>
        <sz val="7"/>
        <color theme="1"/>
        <rFont val="Times New Roman"/>
        <family val="1"/>
      </rPr>
      <t xml:space="preserve">  </t>
    </r>
    <r>
      <rPr>
        <sz val="10"/>
        <color theme="1"/>
        <rFont val="Arial"/>
        <family val="2"/>
      </rPr>
      <t>nombre de nouveaux PE</t>
    </r>
  </si>
  <si>
    <r>
      <t>ü</t>
    </r>
    <r>
      <rPr>
        <sz val="7"/>
        <color theme="1"/>
        <rFont val="Times New Roman"/>
        <family val="1"/>
      </rPr>
      <t xml:space="preserve">  </t>
    </r>
    <r>
      <rPr>
        <sz val="10"/>
        <color theme="1"/>
        <rFont val="Arial"/>
        <family val="2"/>
      </rPr>
      <t>ancienneté moyenne sur les postes</t>
    </r>
  </si>
  <si>
    <t>Nombre d’ATSEM</t>
  </si>
  <si>
    <t>Nombre d’AVS</t>
  </si>
  <si>
    <t>Nombre d’EVS</t>
  </si>
  <si>
    <t xml:space="preserve">Intervenants extérieurs ponctuels </t>
  </si>
  <si>
    <t>Oui ? non ? interroger les conditions</t>
  </si>
  <si>
    <t>Echanges de services</t>
  </si>
  <si>
    <t>Décloisonnements</t>
  </si>
  <si>
    <t>Organisation des enseignements en groupes de compétences</t>
  </si>
  <si>
    <t>Usage des Tice</t>
  </si>
  <si>
    <t>Projets inter-cycles</t>
  </si>
  <si>
    <t>Place de l’ATSEM dans la classe, dans l’école</t>
  </si>
  <si>
    <t>8- Les élèves et les familles</t>
  </si>
  <si>
    <t>Année</t>
  </si>
  <si>
    <t>Absentéisme</t>
  </si>
  <si>
    <r>
      <t>ü</t>
    </r>
    <r>
      <rPr>
        <sz val="7"/>
        <color theme="1"/>
        <rFont val="Times New Roman"/>
        <family val="1"/>
      </rPr>
      <t xml:space="preserve"> </t>
    </r>
    <r>
      <rPr>
        <sz val="10"/>
        <color theme="1"/>
        <rFont val="Arial"/>
        <family val="2"/>
      </rPr>
      <t>Taux de fréquentation moyen</t>
    </r>
  </si>
  <si>
    <t>Incidents et accidents</t>
  </si>
  <si>
    <t>Nombre</t>
  </si>
  <si>
    <r>
      <t>ü</t>
    </r>
    <r>
      <rPr>
        <sz val="7"/>
        <color theme="1"/>
        <rFont val="Times New Roman"/>
        <family val="1"/>
      </rPr>
      <t xml:space="preserve"> </t>
    </r>
    <r>
      <rPr>
        <sz val="10"/>
        <color theme="1"/>
        <rFont val="Arial"/>
        <family val="2"/>
      </rPr>
      <t>déclarations d’incidents majeurs</t>
    </r>
  </si>
  <si>
    <r>
      <t>ü</t>
    </r>
    <r>
      <rPr>
        <sz val="7"/>
        <color theme="1"/>
        <rFont val="Times New Roman"/>
        <family val="1"/>
      </rPr>
      <t xml:space="preserve"> </t>
    </r>
    <r>
      <rPr>
        <sz val="10"/>
        <color theme="1"/>
        <rFont val="Arial"/>
        <family val="2"/>
      </rPr>
      <t>déclarations d’accidents</t>
    </r>
  </si>
  <si>
    <t>Participation aux instances et manifestations au profit de l’école</t>
  </si>
  <si>
    <t>Nbre de familles</t>
  </si>
  <si>
    <t>%</t>
  </si>
  <si>
    <t>Taux de fréquentation des réunions parents / PE</t>
  </si>
  <si>
    <t>Taux de participation aux élections des représentants des parents d’élèves</t>
  </si>
  <si>
    <t>Taux de participation des familles aux moments festifs</t>
  </si>
  <si>
    <t>9- Bilan du précédent projet</t>
  </si>
  <si>
    <t xml:space="preserve">Éléments pertinents du projet précédent : </t>
  </si>
  <si>
    <r>
      <t xml:space="preserve">Quelques questions à se poser </t>
    </r>
    <r>
      <rPr>
        <sz val="9"/>
        <color theme="1"/>
        <rFont val="Calibri"/>
        <family val="2"/>
        <scheme val="minor"/>
      </rPr>
      <t>:</t>
    </r>
  </si>
  <si>
    <t>D’après vous, à quoi attribuez-vous ces réussites, ces avancées et ces difficultés ?</t>
  </si>
  <si>
    <t>Comment expliquez-vous le décalage entre les intentions et les mises en œuvre ?</t>
  </si>
  <si>
    <t xml:space="preserve">Leviers </t>
  </si>
  <si>
    <t>Freins</t>
  </si>
  <si>
    <r>
      <t>ü</t>
    </r>
    <r>
      <rPr>
        <sz val="7"/>
        <color theme="1"/>
        <rFont val="Times New Roman"/>
        <family val="1"/>
      </rPr>
      <t xml:space="preserve">  </t>
    </r>
    <r>
      <rPr>
        <sz val="10"/>
        <color theme="1"/>
        <rFont val="Calibri"/>
        <family val="2"/>
        <scheme val="minor"/>
      </rPr>
      <t>TR</t>
    </r>
  </si>
  <si>
    <r>
      <rPr>
        <sz val="10"/>
        <color theme="1"/>
        <rFont val="Wingdings"/>
        <charset val="2"/>
      </rPr>
      <t xml:space="preserve">ü </t>
    </r>
    <r>
      <rPr>
        <sz val="10"/>
        <color theme="1"/>
        <rFont val="Arial"/>
        <family val="2"/>
      </rPr>
      <t>EPS</t>
    </r>
  </si>
  <si>
    <r>
      <rPr>
        <sz val="10"/>
        <color theme="1"/>
        <rFont val="Wingdings"/>
        <charset val="2"/>
      </rPr>
      <t>ü</t>
    </r>
    <r>
      <rPr>
        <sz val="10"/>
        <color theme="1"/>
        <rFont val="Arial"/>
        <family val="2"/>
      </rPr>
      <t xml:space="preserve">   Education musicale</t>
    </r>
  </si>
  <si>
    <r>
      <rPr>
        <sz val="10"/>
        <color theme="1"/>
        <rFont val="Wingdings"/>
        <charset val="2"/>
      </rPr>
      <t xml:space="preserve">ü </t>
    </r>
    <r>
      <rPr>
        <sz val="10"/>
        <color theme="1"/>
        <rFont val="Arial"/>
        <family val="2"/>
      </rPr>
      <t>Arts visuels</t>
    </r>
  </si>
  <si>
    <r>
      <rPr>
        <sz val="10"/>
        <color theme="1"/>
        <rFont val="Wingdings"/>
        <charset val="2"/>
      </rPr>
      <t xml:space="preserve">ü </t>
    </r>
    <r>
      <rPr>
        <sz val="10"/>
        <color theme="1"/>
        <rFont val="Arial"/>
        <family val="2"/>
      </rPr>
      <t>Autres (préciser)</t>
    </r>
  </si>
  <si>
    <t>En référence à l’effectif total : 
% d’élèves scolarisés dans le cadre d’un PPS validé ou en cours de validation 
% d’élèves allophones nouvellement arrivés (EANA),
% d’élèves Enfants de familles itinérantes et de voyageurs (EFIV), 
% d’élèves intellectuellement précoces (EIP)</t>
  </si>
  <si>
    <t xml:space="preserve">N° RNE : </t>
  </si>
  <si>
    <t>NON</t>
  </si>
  <si>
    <t>OUI</t>
  </si>
  <si>
    <t>RPI :</t>
  </si>
  <si>
    <t>EP :</t>
  </si>
  <si>
    <t>ZS :</t>
  </si>
  <si>
    <t xml:space="preserve"> - Il s’agit d’interroger les données que vous possédez qui peuvent devenir des indicateurs, des leviers d’action. Vous pouvez bien entendu ajouter des données pertinentes au niveau local.</t>
  </si>
  <si>
    <t>7 -  Les pratiques pédagogiques</t>
  </si>
  <si>
    <t>Année scolaire 2016-2017</t>
  </si>
  <si>
    <t>2014– 2015</t>
  </si>
  <si>
    <t>2015 – 2016</t>
  </si>
  <si>
    <t>2016 - 2017</t>
  </si>
  <si>
    <t>2014-2015</t>
  </si>
  <si>
    <t xml:space="preserve">  2015-2016</t>
  </si>
  <si>
    <t>En lien avec les nouveaux programmes, noter les éléments positifs et les points qui peuvent interroger l’équipe.</t>
  </si>
  <si>
    <t>2016-2017</t>
  </si>
  <si>
    <t>Année 2016-2017</t>
  </si>
  <si>
    <t>Projets spécifiques pour le nouveau "cycle 3"</t>
  </si>
  <si>
    <t>2015 - 2016</t>
  </si>
  <si>
    <r>
      <t>ü</t>
    </r>
    <r>
      <rPr>
        <sz val="7"/>
        <color theme="1"/>
        <rFont val="Times New Roman"/>
        <family val="1"/>
      </rPr>
      <t xml:space="preserve"> </t>
    </r>
    <r>
      <rPr>
        <sz val="10"/>
        <color theme="1"/>
        <rFont val="Arial"/>
        <family val="2"/>
      </rPr>
      <t xml:space="preserve">Rencontre avec les familles
(hors 2 réunions obligatoires par an et par classe) </t>
    </r>
  </si>
  <si>
    <r>
      <t>ü</t>
    </r>
    <r>
      <rPr>
        <sz val="7"/>
        <color theme="1"/>
        <rFont val="Times New Roman"/>
        <family val="1"/>
      </rPr>
      <t xml:space="preserve"> </t>
    </r>
    <r>
      <rPr>
        <sz val="10"/>
        <color theme="1"/>
        <rFont val="Arial"/>
        <family val="2"/>
      </rPr>
      <t>Informations préoccupantes
(protection de l’enfance)</t>
    </r>
  </si>
  <si>
    <t xml:space="preserve">Fiche n°6 : Demande de formation </t>
  </si>
  <si>
    <t>LE CALENDRIER</t>
  </si>
  <si>
    <t>Etape</t>
  </si>
  <si>
    <t>Echéance</t>
  </si>
  <si>
    <t>Document support</t>
  </si>
  <si>
    <t>Etat des lieux actuel</t>
  </si>
  <si>
    <t>Diagnostic</t>
  </si>
  <si>
    <t>Définition des nouveaux objectifs</t>
  </si>
  <si>
    <t>Fiche n°1</t>
  </si>
  <si>
    <t>Rédaction des fiches actions et du projet définitif par les enseignants.</t>
  </si>
  <si>
    <t>Transmission des documents à l’inspecteur de la circonscription pour observations et conseils.</t>
  </si>
  <si>
    <t>Vacances de février</t>
  </si>
  <si>
    <t>Retour des observations de l’inspecteur de la circonscription aux écoles.</t>
  </si>
  <si>
    <t>Vacances de printemps</t>
  </si>
  <si>
    <t>Consultation du conseil d’école.</t>
  </si>
  <si>
    <t>Transmission du projet définitif au directeur académique des services de l’éducation nationale.</t>
  </si>
  <si>
    <r>
      <t xml:space="preserve">La délibération du conseil d’école est transmise avec le document définitif </t>
    </r>
    <r>
      <rPr>
        <b/>
        <sz val="10"/>
        <color theme="1"/>
        <rFont val="Arial"/>
        <family val="2"/>
      </rPr>
      <t>(fiche n°3 en double exemplaire)</t>
    </r>
    <r>
      <rPr>
        <sz val="10"/>
        <color theme="1"/>
        <rFont val="Arial"/>
        <family val="2"/>
      </rPr>
      <t xml:space="preserve"> dès le lendemain de la réunion au cours de laquelle l’avis du conseil a été sollicité.</t>
    </r>
  </si>
  <si>
    <t>Retour à l’école du projet validé par les autorités académiques.</t>
  </si>
  <si>
    <t>Fiche n°1 : Diagnostic</t>
  </si>
  <si>
    <t>Fiche n°2 : Choix des objectifs prioritaires</t>
  </si>
  <si>
    <t xml:space="preserve">
Bilan du projet d’école 2009 - 2015 </t>
  </si>
  <si>
    <t xml:space="preserve">
Fiche n°0 : L’état des lieux actuel</t>
  </si>
  <si>
    <t>7.</t>
  </si>
  <si>
    <t>6.</t>
  </si>
  <si>
    <t>5.</t>
  </si>
  <si>
    <t>4.</t>
  </si>
  <si>
    <t>3.</t>
  </si>
  <si>
    <t>2.</t>
  </si>
  <si>
    <t>1.</t>
  </si>
  <si>
    <t>Points à améliorer</t>
  </si>
  <si>
    <t>Points forts</t>
  </si>
  <si>
    <t>A ce niveau, on examinera plus particulièrement les points ci-après : l’optimisation des potentialités offertes par la réforme des rythmes éducatifs,  la différenciation pédagogique, l’usage des TICE, la prise en compte des besoins éducatifs particuliers des élèves, la continuité entre les cycles, la programmation effective d’un parcours d’enseignement artistique et culturel, …</t>
  </si>
  <si>
    <t>II- Une analyse des points forts et des points à améliorer</t>
  </si>
  <si>
    <r>
      <t xml:space="preserve">I - Une présentation concise des caractéristiques de l’école </t>
    </r>
    <r>
      <rPr>
        <i/>
        <sz val="10"/>
        <color rgb="FF0000FF"/>
        <rFont val="Arial"/>
        <family val="2"/>
      </rPr>
      <t xml:space="preserve">(contexte de l’école, fluidité des parcours, résultats scolaires, continuité inter-cycle) </t>
    </r>
  </si>
  <si>
    <t>Sur la base du bilan du précédent projet d’école et de l’état des lieux établi, le conseil des maîtres procède à :</t>
  </si>
  <si>
    <t xml:space="preserve">  Diagnostic</t>
  </si>
  <si>
    <r>
      <rPr>
        <b/>
        <sz val="10"/>
        <color theme="1"/>
        <rFont val="Arial"/>
        <family val="2"/>
      </rPr>
      <t>1er
trimestre</t>
    </r>
    <r>
      <rPr>
        <sz val="10"/>
        <color theme="1"/>
        <rFont val="Arial"/>
        <family val="2"/>
      </rPr>
      <t xml:space="preserve">
2016-2017</t>
    </r>
  </si>
  <si>
    <t xml:space="preserve">Fiche n°4 : Fiches action </t>
  </si>
  <si>
    <t>Fiche n°5 : Fiche navette avis de l’IEN</t>
  </si>
  <si>
    <t>Fiche n°3 : Projet d’école</t>
  </si>
  <si>
    <r>
      <t xml:space="preserve">Le document définitif, fiche n°3, est établi en deux exemplaires </t>
    </r>
    <r>
      <rPr>
        <b/>
        <sz val="10"/>
        <color theme="1"/>
        <rFont val="Arial"/>
        <family val="2"/>
      </rPr>
      <t xml:space="preserve">avant </t>
    </r>
    <r>
      <rPr>
        <sz val="10"/>
        <color theme="1"/>
        <rFont val="Arial"/>
        <family val="2"/>
      </rPr>
      <t>d’être soumis à l’approbation du conseil d’école.
Les fiches actions correspondantes déjà examinées par l’IEN sont présentées et conservées à l’école.</t>
    </r>
  </si>
  <si>
    <t>Mai-juin
2017</t>
  </si>
  <si>
    <t>Commune :</t>
  </si>
  <si>
    <t>Supprimer la réponse incorrecte</t>
  </si>
  <si>
    <t xml:space="preserve">Projet d’école - Fiche n°0
  L’état des lieux actuel
</t>
  </si>
  <si>
    <t>Projet d’école - Fiche n°2</t>
  </si>
  <si>
    <t>Choix des objectifs prioritaires</t>
  </si>
  <si>
    <t>Exemple :</t>
  </si>
  <si>
    <t>Objectif retenu</t>
  </si>
  <si>
    <t>Indicateur retenu</t>
  </si>
  <si>
    <t>Améliorer le parcours artistique et culturel de l’élève en le construisant de manière cohérente dans la continuité et la complémentarité des apprentissages</t>
  </si>
  <si>
    <t>L’existence d’un cahier de parcours culturel qui suit l’élève de la maternelle au collège</t>
  </si>
  <si>
    <t>Objectif 1 :</t>
  </si>
  <si>
    <t>Indicateur de réussite retenu :</t>
  </si>
  <si>
    <t xml:space="preserve">Axe 1 : connaître, comprendre et utiliser les langages  </t>
  </si>
  <si>
    <t>Action(s)</t>
  </si>
  <si>
    <t xml:space="preserve"> associée(s) :</t>
  </si>
  <si>
    <t xml:space="preserve">Axe 2 : construire la continuité pédagogique et éducative du parcours de chaque élève  </t>
  </si>
  <si>
    <t xml:space="preserve">Axe 3 : développer la complémentarité avec les partenaires de l’école  </t>
  </si>
  <si>
    <t xml:space="preserve">Education prioritaire : </t>
  </si>
  <si>
    <t>Projet d’école - Fiche n°3</t>
  </si>
  <si>
    <t>Fiche projet d’école</t>
  </si>
  <si>
    <t xml:space="preserve">Rappel des 3 axes départementaux : </t>
  </si>
  <si>
    <r>
      <t>Axe 1 :</t>
    </r>
    <r>
      <rPr>
        <sz val="10"/>
        <color theme="1"/>
        <rFont val="Calibri"/>
        <family val="2"/>
      </rPr>
      <t xml:space="preserve"> connaître, comprendre et utiliser les langages  </t>
    </r>
  </si>
  <si>
    <r>
      <t>Axe 2 :</t>
    </r>
    <r>
      <rPr>
        <sz val="10"/>
        <color theme="1"/>
        <rFont val="Calibri"/>
        <family val="2"/>
      </rPr>
      <t xml:space="preserve"> construire la continuité pédagogique et éducative du parcours de chaque élève  </t>
    </r>
  </si>
  <si>
    <r>
      <t>Axe 3</t>
    </r>
    <r>
      <rPr>
        <sz val="10"/>
        <color theme="1"/>
        <rFont val="Calibri"/>
        <family val="2"/>
      </rPr>
      <t xml:space="preserve"> : développer la complémentarité avec les partenaires de l’école  </t>
    </r>
  </si>
  <si>
    <t>Objectif opérationnel</t>
  </si>
  <si>
    <t>Intitulé des actions
Une action peut recouvrir plusieurs axes</t>
  </si>
  <si>
    <r>
      <t xml:space="preserve">Niveau de mise en œuvre
</t>
    </r>
    <r>
      <rPr>
        <sz val="8"/>
        <color theme="1"/>
        <rFont val="Arial"/>
        <family val="2"/>
      </rPr>
      <t>TPS PS MS GS CP CE1 CE2 CM1 CM2</t>
    </r>
  </si>
  <si>
    <t>Échéancier
Action prévue en :</t>
  </si>
  <si>
    <t>Axe 1</t>
  </si>
  <si>
    <t>RPI :</t>
  </si>
  <si>
    <t>Nom de l'école :</t>
  </si>
  <si>
    <t>Zone spécifique :</t>
  </si>
  <si>
    <t>Objectif 2 :</t>
  </si>
  <si>
    <t>Axe 2</t>
  </si>
  <si>
    <t>Axe 3</t>
  </si>
  <si>
    <t>Présenté en conseil d'école le :</t>
  </si>
  <si>
    <t>Transmis par le directeur le :</t>
  </si>
  <si>
    <t>Cachet et signature :</t>
  </si>
  <si>
    <t xml:space="preserve">Observations de l’IEN  </t>
  </si>
  <si>
    <t xml:space="preserve">Signature de Monsieur l’Inspecteur d’académie- </t>
  </si>
  <si>
    <t xml:space="preserve">directeur académique des services de l’éducation nationale de l’Ain,       </t>
  </si>
  <si>
    <t xml:space="preserve">Francis MORLET                                               </t>
  </si>
  <si>
    <t>Validation du projet d'école par l'IEN</t>
  </si>
  <si>
    <t>Date :</t>
  </si>
  <si>
    <t>Cachet et signature :</t>
  </si>
  <si>
    <t>2016 / 2017</t>
  </si>
  <si>
    <t>2017 / 2018</t>
  </si>
  <si>
    <t>2018 / 2019</t>
  </si>
  <si>
    <t xml:space="preserve">Fiche n°4 : Fiche action </t>
  </si>
  <si>
    <t xml:space="preserve">Intitulé : </t>
  </si>
  <si>
    <t>TPS</t>
  </si>
  <si>
    <t>PS</t>
  </si>
  <si>
    <t>MS</t>
  </si>
  <si>
    <t>GS</t>
  </si>
  <si>
    <t>CP</t>
  </si>
  <si>
    <t>CE1</t>
  </si>
  <si>
    <t>CE2</t>
  </si>
  <si>
    <t>CM1</t>
  </si>
  <si>
    <t>CM2</t>
  </si>
  <si>
    <t xml:space="preserve">Nombres d’élèves concernés : </t>
  </si>
  <si>
    <r>
      <t>Autres structures, niveaux engagés</t>
    </r>
    <r>
      <rPr>
        <sz val="11"/>
        <color theme="1"/>
        <rFont val="Calibri"/>
        <family val="2"/>
      </rPr>
      <t> :</t>
    </r>
  </si>
  <si>
    <r>
      <t>Objectif opérationnel</t>
    </r>
    <r>
      <rPr>
        <sz val="11"/>
        <color theme="1"/>
        <rFont val="Calibri"/>
        <family val="2"/>
      </rPr>
      <t xml:space="preserve"> (lié à l’axe prioritaire choisi) visé par l’action : (quoi ?)</t>
    </r>
  </si>
  <si>
    <r>
      <t>Attendus</t>
    </r>
    <r>
      <rPr>
        <sz val="11"/>
        <color theme="1"/>
        <rFont val="Calibri"/>
        <family val="2"/>
      </rPr>
      <t xml:space="preserve"> visés par l’action :</t>
    </r>
    <r>
      <rPr>
        <b/>
        <vertAlign val="superscript"/>
        <sz val="14"/>
        <color theme="1"/>
        <rFont val="Calibri"/>
        <family val="2"/>
      </rPr>
      <t xml:space="preserve"> </t>
    </r>
  </si>
  <si>
    <r>
      <t>Descriptif de l’action</t>
    </r>
    <r>
      <rPr>
        <sz val="11"/>
        <color theme="1"/>
        <rFont val="Calibri"/>
        <family val="2"/>
      </rPr>
      <t> </t>
    </r>
  </si>
  <si>
    <r>
      <t>v</t>
    </r>
    <r>
      <rPr>
        <sz val="7"/>
        <color theme="1"/>
        <rFont val="Times New Roman"/>
        <family val="1"/>
      </rPr>
      <t xml:space="preserve">  </t>
    </r>
    <r>
      <rPr>
        <b/>
        <sz val="11"/>
        <color theme="1"/>
        <rFont val="Calibri"/>
        <family val="2"/>
      </rPr>
      <t>calendriers</t>
    </r>
    <r>
      <rPr>
        <sz val="11"/>
        <color theme="1"/>
        <rFont val="Calibri"/>
        <family val="2"/>
      </rPr>
      <t xml:space="preserve">, </t>
    </r>
    <r>
      <rPr>
        <b/>
        <sz val="11"/>
        <color theme="1"/>
        <rFont val="Calibri"/>
        <family val="2"/>
      </rPr>
      <t>lieux</t>
    </r>
    <r>
      <rPr>
        <sz val="11"/>
        <color theme="1"/>
        <rFont val="Calibri"/>
        <family val="2"/>
      </rPr>
      <t xml:space="preserve">, </t>
    </r>
    <r>
      <rPr>
        <b/>
        <sz val="11"/>
        <color theme="1"/>
        <rFont val="Calibri"/>
        <family val="2"/>
      </rPr>
      <t xml:space="preserve">activités </t>
    </r>
    <r>
      <rPr>
        <sz val="11"/>
        <color theme="1"/>
        <rFont val="Calibri"/>
        <family val="2"/>
      </rPr>
      <t>(où ?, quand ?)</t>
    </r>
  </si>
  <si>
    <r>
      <t>v</t>
    </r>
    <r>
      <rPr>
        <sz val="7"/>
        <color theme="1"/>
        <rFont val="Times New Roman"/>
        <family val="1"/>
      </rPr>
      <t xml:space="preserve">  </t>
    </r>
    <r>
      <rPr>
        <b/>
        <sz val="11"/>
        <color theme="1"/>
        <rFont val="Calibri"/>
        <family val="2"/>
      </rPr>
      <t>moyens</t>
    </r>
    <r>
      <rPr>
        <sz val="11"/>
        <color theme="1"/>
        <rFont val="Calibri"/>
        <family val="2"/>
      </rPr>
      <t xml:space="preserve"> mobilisés : (comment ?)</t>
    </r>
  </si>
  <si>
    <r>
      <t>Évaluation prévue</t>
    </r>
    <r>
      <rPr>
        <sz val="11"/>
        <color theme="1"/>
        <rFont val="Calibri"/>
        <family val="2"/>
      </rPr>
      <t> : indicateurs de suivi, éléments qualitatifs, procédures…</t>
    </r>
  </si>
  <si>
    <r>
      <t>6</t>
    </r>
    <r>
      <rPr>
        <vertAlign val="superscript"/>
        <sz val="10"/>
        <color theme="1"/>
        <rFont val="Arial"/>
        <family val="2"/>
      </rPr>
      <t>ème</t>
    </r>
    <r>
      <rPr>
        <sz val="10"/>
        <color theme="1"/>
        <rFont val="Arial"/>
        <family val="2"/>
      </rPr>
      <t xml:space="preserve"> </t>
    </r>
  </si>
  <si>
    <t>Objectif :</t>
  </si>
  <si>
    <t>Indicateur :</t>
  </si>
  <si>
    <t>Nombre de classes
concernées :</t>
  </si>
  <si>
    <r>
      <t xml:space="preserve">Niveau (x) concerné (s) :  </t>
    </r>
    <r>
      <rPr>
        <i/>
        <sz val="10"/>
        <color rgb="FFFFC000"/>
        <rFont val="Arial"/>
        <family val="2"/>
      </rPr>
      <t xml:space="preserve"> </t>
    </r>
    <r>
      <rPr>
        <i/>
        <sz val="10"/>
        <color rgb="FF9933FF"/>
        <rFont val="Arial"/>
        <family val="2"/>
      </rPr>
      <t>effacer les classes non concernées</t>
    </r>
  </si>
  <si>
    <t>Cliquer sur la fiche pour y accéder.</t>
  </si>
  <si>
    <t xml:space="preserve">  navette avis IEN</t>
  </si>
  <si>
    <t>Après avoir étudié l’avant-projet de l’école, l’équipe de circonscription formule les observations et suggestions suivantes : (marquer les cases d’une X si nécessaire)</t>
  </si>
  <si>
    <t>1 - Les objectifs généraux retenus :</t>
  </si>
  <si>
    <t xml:space="preserve">Ils sont conformes au cadrage départemental.                              </t>
  </si>
  <si>
    <t>Ils sont pertinents vis-à-vis des constats qui ont été effectués.</t>
  </si>
  <si>
    <t>Ils sont clairement définis et suffisamment explicites pour donner du sens à l’action des   maîtres.</t>
  </si>
  <si>
    <t>2 - Les apprentissages visés :</t>
  </si>
  <si>
    <t xml:space="preserve">Leur formulation est conforme aux programmes 2016.                           </t>
  </si>
  <si>
    <t>Ils sont articulés aux objectifs généraux et au socle commun.</t>
  </si>
  <si>
    <t>Ils ne se limitent pas seulement à  l’acquisition des savoirs  mais visent aussi l’acquisition des savoir-faire et des savoir-être.</t>
  </si>
  <si>
    <t>3 - Les actions envisagées :</t>
  </si>
  <si>
    <t xml:space="preserve">Elles sont pertinentes vis-à-vis des apprentissages visés.                       </t>
  </si>
  <si>
    <t>Elles sont clairement définies  et suffisamment explicites pour que chaque enseignant puisse    les mettre en œuvre.</t>
  </si>
  <si>
    <r>
      <rPr>
        <b/>
        <u/>
        <sz val="10"/>
        <color theme="1"/>
        <rFont val="Arial"/>
        <family val="2"/>
      </rPr>
      <t>Suggestions</t>
    </r>
    <r>
      <rPr>
        <b/>
        <sz val="10"/>
        <color theme="1"/>
        <rFont val="Arial"/>
        <family val="2"/>
      </rPr>
      <t xml:space="preserve"> :</t>
    </r>
    <r>
      <rPr>
        <sz val="10"/>
        <color theme="1"/>
        <rFont val="Arial"/>
        <family val="2"/>
      </rPr>
      <t xml:space="preserve">
</t>
    </r>
  </si>
  <si>
    <t>4 - Les modalités d’évaluation :</t>
  </si>
  <si>
    <t>Ils  débouchent sur des critères à la fois quantitatifs et qualitatifs.</t>
  </si>
  <si>
    <t>Leur formulation est suffisamment précise pour permettre une régulation des actions entreprises,</t>
  </si>
  <si>
    <t>5 - En conclusion :</t>
  </si>
  <si>
    <t xml:space="preserve">Un projet intéressant qui après sa rédaction définitive constituera un excellent  outil pour contractualiser le travail des enseignants et des élèves.            </t>
  </si>
  <si>
    <t xml:space="preserve">Les indicateurs retenus sont pertinents.                    </t>
  </si>
  <si>
    <t>Un projet qui gagnerait à être enrichi  sur les points suivants le cas échéant avec l’aide de l’équipe de circonscription : 
o 
o 
o
o</t>
  </si>
  <si>
    <t>Un projet qu’il convient d’infléchir en l’orientant davantage sur la prise en charge collective de la difficulté scolaire et sur la réussite des élèves.</t>
  </si>
  <si>
    <t xml:space="preserve">Projet d’école - Fiche n°5
</t>
  </si>
  <si>
    <t xml:space="preserve">Projet d’école - Fiche n°6
</t>
  </si>
  <si>
    <t>Thématique à traiter, axe et objectif concerné :</t>
  </si>
  <si>
    <t xml:space="preserve">Pour tout le cycle : </t>
  </si>
  <si>
    <t xml:space="preserve">Par niveau : </t>
  </si>
  <si>
    <r>
      <t>Organisation  souhaitée </t>
    </r>
    <r>
      <rPr>
        <b/>
        <sz val="12"/>
        <color theme="1"/>
        <rFont val="Arial"/>
        <family val="2"/>
      </rPr>
      <t xml:space="preserve">: 
</t>
    </r>
    <r>
      <rPr>
        <sz val="12"/>
        <color theme="1"/>
        <rFont val="Arial"/>
        <family val="2"/>
      </rPr>
      <t>(préciser à chaque fois le nombre d’enseignants concernés)</t>
    </r>
  </si>
  <si>
    <t>Fiche n°7</t>
  </si>
  <si>
    <t>Action terminée</t>
  </si>
  <si>
    <t>Action reconduite</t>
  </si>
  <si>
    <t>Nouvelle action</t>
  </si>
  <si>
    <t>Action 1 de l'objectif 1 de l'axe 1</t>
  </si>
  <si>
    <t>Action 2 de l'objectif 1 de l'axe 2</t>
  </si>
  <si>
    <t>Compléter seulement les cellules colorées.</t>
  </si>
  <si>
    <t>Objectif 1 de l'axe 1</t>
  </si>
  <si>
    <t>Indicateur de l'objectif 1 de l'axe 1</t>
  </si>
  <si>
    <t>Objectif 2 de l'axe 1</t>
  </si>
  <si>
    <t>Indicateur de l'objectif 2 de l'axe 1</t>
  </si>
  <si>
    <t>Action 2 de l'objectif 1 de l'axe 1</t>
  </si>
  <si>
    <t>Action 3 de l'objectif 1 de l'axe 1</t>
  </si>
  <si>
    <t>Action 4 de l'objectif 1 de l'axe 1</t>
  </si>
  <si>
    <t>Action 5 de l'objectif 1 de l'axe 1</t>
  </si>
  <si>
    <t>Action 6 de l'objectif 1 de l'axe 1</t>
  </si>
  <si>
    <t>Action 7 de l'objectif 1 de l'axe 1</t>
  </si>
  <si>
    <t>Action 8 de l'objectif 1 de l'axe 1</t>
  </si>
  <si>
    <t>Action 1 de l'objectif 2 de l'axe 1</t>
  </si>
  <si>
    <t>Action 2 de l'objectif 2 de l'axe 1</t>
  </si>
  <si>
    <t>Action 3 de l'objectif 2 de l'axe 1</t>
  </si>
  <si>
    <t>Action 4 de l'objectif 2 de l'axe 1</t>
  </si>
  <si>
    <t>Action 5 de l'objectif 2 de l'axe 1</t>
  </si>
  <si>
    <t xml:space="preserve">Action 6 de l'objectif 2 de l'axe 1 </t>
  </si>
  <si>
    <t>Action 7 de l'objectif 2 de l'axe 1</t>
  </si>
  <si>
    <t>Action 8 de l'objectif 2 de l'axe 1</t>
  </si>
  <si>
    <t>Objectif 1 de l'axe 2</t>
  </si>
  <si>
    <t>Indicateur de l'objectif 1 de l'axe 2</t>
  </si>
  <si>
    <t>Action 1 de l'objectif 1 de l'axe 2</t>
  </si>
  <si>
    <t>Etc.</t>
  </si>
  <si>
    <t>Objectif 2 de l'axe 2</t>
  </si>
  <si>
    <t>Indicateur de l'objectif 2 de l'axe 2</t>
  </si>
  <si>
    <t>Action 1 de l'objectif 2 de l'axe 2</t>
  </si>
  <si>
    <t>Action 2 de l'objectif 2 de l'axe 2</t>
  </si>
  <si>
    <t>Objectif 1 de l'axe 3</t>
  </si>
  <si>
    <t>Indicateur de l'objectif 1 de l'axe 3</t>
  </si>
  <si>
    <t>Action 1 de l'objectif 1 de l'axe 3</t>
  </si>
  <si>
    <t>Action 2 de l'objectif 1 de l'axe 3</t>
  </si>
  <si>
    <t>Objectif 2 de l'axe 3</t>
  </si>
  <si>
    <t>Indicateur de l'objectif 2 de l'axe 3</t>
  </si>
  <si>
    <t>Action 1 de l'objectif 2 de l'axe 3</t>
  </si>
  <si>
    <t>Action 2 de l'objectif 2 de l'axe 3</t>
  </si>
  <si>
    <t>Rédacteur A</t>
  </si>
  <si>
    <t>Nom rédacteur fiche action</t>
  </si>
  <si>
    <t>Rédacteur B</t>
  </si>
  <si>
    <t>Public action 1 objectif 1 axe 1
Public action 2 objectif 1 axe 1
Etc.</t>
  </si>
  <si>
    <t>Public action 1 objectif 2 axe 1
Public action 2 objectif 2 axe 1
Etc.</t>
  </si>
  <si>
    <t>Public action 1 objectif 1 axe 2
Etc.</t>
  </si>
  <si>
    <t>Public action 1 objectif 2 axe 2
Etc.</t>
  </si>
  <si>
    <t>Public action 1 objectif 1 axe 3
Etc.</t>
  </si>
  <si>
    <r>
      <t xml:space="preserve">Présenté en conseil d'école le : </t>
    </r>
    <r>
      <rPr>
        <b/>
        <i/>
        <sz val="10"/>
        <color rgb="FF000000"/>
        <rFont val="Arial"/>
        <family val="2"/>
      </rPr>
      <t>(jj/mm/aa)</t>
    </r>
  </si>
  <si>
    <t>Bilan annuel et avenant</t>
  </si>
  <si>
    <t>année scolaire :</t>
  </si>
  <si>
    <t>20.. - 20..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</si>
</sst>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yyyy"/>
    <numFmt numFmtId="165" formatCode="h:mm;@"/>
    <numFmt numFmtId="166" formatCode="0.0%"/>
  </numFmts>
  <fonts count="68" x14ac:knownFonts="1">
    <font>
      <sz val="11"/>
      <color theme="1"/>
      <name val="Calibri"/>
      <family val="2"/>
      <scheme val="minor"/>
    </font>
    <font>
      <sz val="10"/>
      <color theme="1"/>
      <name val="Calibri"/>
      <family val="2"/>
      <scheme val="minor"/>
    </font>
    <font>
      <sz val="10"/>
      <color theme="1"/>
      <name val="Arial"/>
      <family val="2"/>
    </font>
    <font>
      <b/>
      <sz val="10"/>
      <color theme="1"/>
      <name val="Arial"/>
      <family val="2"/>
    </font>
    <font>
      <b/>
      <sz val="12"/>
      <color rgb="FF0000FF"/>
      <name val="Arial"/>
      <family val="2"/>
    </font>
    <font>
      <b/>
      <sz val="7"/>
      <color rgb="FF0000FF"/>
      <name val="Times New Roman"/>
      <family val="1"/>
    </font>
    <font>
      <i/>
      <sz val="8"/>
      <color theme="1"/>
      <name val="Arial"/>
      <family val="2"/>
    </font>
    <font>
      <sz val="8"/>
      <color theme="1"/>
      <name val="Arial"/>
      <family val="2"/>
    </font>
    <font>
      <sz val="9"/>
      <color theme="1"/>
      <name val="Arial"/>
      <family val="2"/>
    </font>
    <font>
      <i/>
      <sz val="9"/>
      <color rgb="FF0000FF"/>
      <name val="Arial"/>
      <family val="2"/>
    </font>
    <font>
      <b/>
      <sz val="12"/>
      <color rgb="FF943634"/>
      <name val="Times New Roman"/>
      <family val="1"/>
    </font>
    <font>
      <b/>
      <sz val="10"/>
      <color rgb="FF0070C0"/>
      <name val="Arial"/>
      <family val="2"/>
    </font>
    <font>
      <sz val="10"/>
      <color theme="1"/>
      <name val="Wingdings"/>
      <charset val="2"/>
    </font>
    <font>
      <sz val="7"/>
      <color theme="1"/>
      <name val="Times New Roman"/>
      <family val="1"/>
    </font>
    <font>
      <sz val="10"/>
      <color rgb="FF0070C0"/>
      <name val="Arial"/>
      <family val="2"/>
    </font>
    <font>
      <b/>
      <sz val="9"/>
      <color theme="1"/>
      <name val="Calibri"/>
      <family val="2"/>
      <scheme val="minor"/>
    </font>
    <font>
      <sz val="9"/>
      <color theme="1"/>
      <name val="Calibri"/>
      <family val="2"/>
      <scheme val="minor"/>
    </font>
    <font>
      <sz val="9"/>
      <color theme="1"/>
      <name val="Calibri"/>
      <family val="2"/>
    </font>
    <font>
      <i/>
      <sz val="11"/>
      <color theme="1"/>
      <name val="Calibri"/>
      <family val="2"/>
      <scheme val="minor"/>
    </font>
    <font>
      <sz val="10"/>
      <name val="Arial"/>
      <family val="2"/>
    </font>
    <font>
      <u/>
      <sz val="11"/>
      <color theme="10"/>
      <name val="Calibri"/>
      <family val="2"/>
    </font>
    <font>
      <sz val="11"/>
      <color theme="1"/>
      <name val="Arial"/>
      <family val="2"/>
    </font>
    <font>
      <sz val="12"/>
      <color theme="1"/>
      <name val="Arial"/>
      <family val="2"/>
    </font>
    <font>
      <sz val="16"/>
      <color theme="1"/>
      <name val="Arial"/>
      <family val="2"/>
    </font>
    <font>
      <b/>
      <i/>
      <sz val="10"/>
      <color rgb="FF0000FF"/>
      <name val="Arial"/>
      <family val="2"/>
    </font>
    <font>
      <i/>
      <sz val="10"/>
      <color rgb="FF0000FF"/>
      <name val="Arial"/>
      <family val="2"/>
    </font>
    <font>
      <b/>
      <i/>
      <sz val="10"/>
      <color theme="1"/>
      <name val="Arial"/>
      <family val="2"/>
    </font>
    <font>
      <b/>
      <sz val="12"/>
      <color theme="4" tint="-0.249977111117893"/>
      <name val="Arial"/>
      <family val="2"/>
    </font>
    <font>
      <b/>
      <sz val="9"/>
      <color theme="1"/>
      <name val="Arial"/>
      <family val="2"/>
    </font>
    <font>
      <sz val="8"/>
      <color theme="1"/>
      <name val="Calibri"/>
      <family val="2"/>
      <scheme val="minor"/>
    </font>
    <font>
      <b/>
      <sz val="8"/>
      <color theme="1"/>
      <name val="Arial"/>
      <family val="2"/>
    </font>
    <font>
      <b/>
      <i/>
      <sz val="11"/>
      <color theme="1"/>
      <name val="Calibri"/>
      <family val="2"/>
      <scheme val="minor"/>
    </font>
    <font>
      <b/>
      <i/>
      <sz val="8"/>
      <color theme="1"/>
      <name val="Arial"/>
      <family val="2"/>
    </font>
    <font>
      <b/>
      <sz val="8"/>
      <color rgb="FF0000FF"/>
      <name val="Arial"/>
      <family val="2"/>
    </font>
    <font>
      <b/>
      <sz val="12"/>
      <color theme="1"/>
      <name val="Arial"/>
      <family val="2"/>
    </font>
    <font>
      <b/>
      <sz val="10"/>
      <color theme="1"/>
      <name val="Calibri"/>
      <family val="2"/>
    </font>
    <font>
      <sz val="10"/>
      <color theme="1"/>
      <name val="Calibri"/>
      <family val="2"/>
    </font>
    <font>
      <sz val="12"/>
      <color theme="1"/>
      <name val="Times New Roman"/>
      <family val="1"/>
    </font>
    <font>
      <b/>
      <sz val="10"/>
      <color rgb="FF000000"/>
      <name val="Arial"/>
      <family val="2"/>
    </font>
    <font>
      <sz val="10"/>
      <color rgb="FF000000"/>
      <name val="Calibri"/>
      <family val="2"/>
    </font>
    <font>
      <b/>
      <i/>
      <sz val="11"/>
      <color theme="1"/>
      <name val="Arial"/>
      <family val="2"/>
    </font>
    <font>
      <b/>
      <sz val="11"/>
      <color theme="1"/>
      <name val="Calibri"/>
      <family val="2"/>
    </font>
    <font>
      <sz val="11"/>
      <color theme="1"/>
      <name val="Calibri"/>
      <family val="2"/>
    </font>
    <font>
      <b/>
      <vertAlign val="superscript"/>
      <sz val="14"/>
      <color theme="1"/>
      <name val="Calibri"/>
      <family val="2"/>
    </font>
    <font>
      <sz val="11"/>
      <color theme="1"/>
      <name val="Wingdings"/>
      <charset val="2"/>
    </font>
    <font>
      <vertAlign val="superscript"/>
      <sz val="10"/>
      <color theme="1"/>
      <name val="Arial"/>
      <family val="2"/>
    </font>
    <font>
      <b/>
      <sz val="10"/>
      <color rgb="FF0000FF"/>
      <name val="Arial"/>
      <family val="2"/>
    </font>
    <font>
      <b/>
      <sz val="10"/>
      <color rgb="FFFF0000"/>
      <name val="Arial"/>
      <family val="2"/>
    </font>
    <font>
      <i/>
      <sz val="10"/>
      <color rgb="FFFFC000"/>
      <name val="Arial"/>
      <family val="2"/>
    </font>
    <font>
      <i/>
      <sz val="10"/>
      <color rgb="FF9933FF"/>
      <name val="Arial"/>
      <family val="2"/>
    </font>
    <font>
      <b/>
      <sz val="12"/>
      <color rgb="FF3333FF"/>
      <name val="Arial"/>
      <family val="2"/>
    </font>
    <font>
      <sz val="8"/>
      <color rgb="FF3333FF"/>
      <name val="Arial"/>
      <family val="2"/>
    </font>
    <font>
      <b/>
      <sz val="11"/>
      <color rgb="FFFF0000"/>
      <name val="Calibri"/>
      <family val="2"/>
      <scheme val="minor"/>
    </font>
    <font>
      <sz val="10"/>
      <color rgb="FFFF0000"/>
      <name val="Arial"/>
      <family val="2"/>
    </font>
    <font>
      <sz val="8"/>
      <color rgb="FFFF0000"/>
      <name val="Arial"/>
      <family val="2"/>
    </font>
    <font>
      <i/>
      <sz val="9"/>
      <color theme="1"/>
      <name val="Arial"/>
      <family val="2"/>
    </font>
    <font>
      <b/>
      <i/>
      <sz val="9"/>
      <color rgb="FFFF0000"/>
      <name val="Arial"/>
      <family val="2"/>
    </font>
    <font>
      <b/>
      <i/>
      <sz val="9"/>
      <color theme="1"/>
      <name val="Arial"/>
      <family val="2"/>
    </font>
    <font>
      <b/>
      <sz val="9"/>
      <color rgb="FFFF0000"/>
      <name val="Arial"/>
      <family val="2"/>
    </font>
    <font>
      <u/>
      <sz val="9"/>
      <color theme="10"/>
      <name val="Arial"/>
      <family val="2"/>
    </font>
    <font>
      <b/>
      <sz val="12"/>
      <color theme="0"/>
      <name val="Arial"/>
      <family val="2"/>
    </font>
    <font>
      <b/>
      <u/>
      <sz val="10"/>
      <color theme="1"/>
      <name val="Arial"/>
      <family val="2"/>
    </font>
    <font>
      <b/>
      <u/>
      <sz val="12"/>
      <color theme="1"/>
      <name val="Arial"/>
      <family val="2"/>
    </font>
    <font>
      <b/>
      <sz val="11"/>
      <color theme="1"/>
      <name val="Calibri"/>
      <family val="2"/>
      <scheme val="minor"/>
    </font>
    <font>
      <b/>
      <sz val="10"/>
      <color theme="1"/>
      <name val="Calibri"/>
      <family val="2"/>
      <scheme val="minor"/>
    </font>
    <font>
      <b/>
      <sz val="12"/>
      <color theme="1"/>
      <name val="Calibri"/>
      <family val="2"/>
      <scheme val="minor"/>
    </font>
    <font>
      <b/>
      <i/>
      <sz val="10"/>
      <color rgb="FF000000"/>
      <name val="Arial"/>
      <family val="2"/>
    </font>
    <font>
      <b/>
      <sz val="11"/>
      <color theme="1"/>
      <name val="Arial"/>
      <family val="2"/>
    </font>
  </fonts>
  <fills count="11">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rgb="FFDEEAF6"/>
        <bgColor indexed="64"/>
      </patternFill>
    </fill>
    <fill>
      <patternFill patternType="solid">
        <fgColor theme="4" tint="0.59996337778862885"/>
        <bgColor indexed="64"/>
      </patternFill>
    </fill>
    <fill>
      <patternFill patternType="solid">
        <fgColor rgb="FFFFFF99"/>
        <bgColor indexed="64"/>
      </patternFill>
    </fill>
    <fill>
      <patternFill patternType="solid">
        <fgColor theme="0"/>
        <bgColor indexed="64"/>
      </patternFill>
    </fill>
    <fill>
      <patternFill patternType="solid">
        <fgColor theme="4" tint="0.39997558519241921"/>
        <bgColor indexed="64"/>
      </patternFill>
    </fill>
    <fill>
      <patternFill patternType="solid">
        <fgColor rgb="FF9933FF"/>
        <bgColor indexed="64"/>
      </patternFill>
    </fill>
    <fill>
      <patternFill patternType="solid">
        <fgColor rgb="FFCCFFCC"/>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auto="1"/>
      </right>
      <top style="dashed">
        <color auto="1"/>
      </top>
      <bottom style="dashed">
        <color auto="1"/>
      </bottom>
      <diagonal/>
    </border>
    <border>
      <left/>
      <right/>
      <top style="dashed">
        <color auto="1"/>
      </top>
      <bottom style="dashed">
        <color auto="1"/>
      </bottom>
      <diagonal/>
    </border>
    <border>
      <left style="medium">
        <color auto="1"/>
      </left>
      <right/>
      <top style="dashed">
        <color auto="1"/>
      </top>
      <bottom style="dashed">
        <color auto="1"/>
      </bottom>
      <diagonal/>
    </border>
    <border>
      <left/>
      <right style="medium">
        <color auto="1"/>
      </right>
      <top style="medium">
        <color auto="1"/>
      </top>
      <bottom style="dashed">
        <color auto="1"/>
      </bottom>
      <diagonal/>
    </border>
    <border>
      <left/>
      <right/>
      <top style="medium">
        <color auto="1"/>
      </top>
      <bottom style="dashed">
        <color auto="1"/>
      </bottom>
      <diagonal/>
    </border>
    <border>
      <left style="medium">
        <color auto="1"/>
      </left>
      <right/>
      <top style="medium">
        <color auto="1"/>
      </top>
      <bottom style="dashed">
        <color auto="1"/>
      </bottom>
      <diagonal/>
    </border>
    <border>
      <left/>
      <right/>
      <top style="medium">
        <color auto="1"/>
      </top>
      <bottom style="medium">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top/>
      <bottom/>
      <diagonal/>
    </border>
    <border>
      <left style="double">
        <color auto="1"/>
      </left>
      <right/>
      <top style="double">
        <color auto="1"/>
      </top>
      <bottom/>
      <diagonal/>
    </border>
    <border>
      <left/>
      <right/>
      <top style="double">
        <color auto="1"/>
      </top>
      <bottom/>
      <diagonal/>
    </border>
    <border>
      <left style="double">
        <color auto="1"/>
      </left>
      <right/>
      <top/>
      <bottom style="double">
        <color auto="1"/>
      </bottom>
      <diagonal/>
    </border>
    <border>
      <left/>
      <right style="thin">
        <color auto="1"/>
      </right>
      <top style="double">
        <color auto="1"/>
      </top>
      <bottom/>
      <diagonal/>
    </border>
    <border>
      <left/>
      <right style="thin">
        <color auto="1"/>
      </right>
      <top/>
      <bottom style="double">
        <color auto="1"/>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thin">
        <color indexed="64"/>
      </left>
      <right/>
      <top/>
      <bottom style="double">
        <color auto="1"/>
      </bottom>
      <diagonal/>
    </border>
    <border>
      <left/>
      <right/>
      <top/>
      <bottom style="double">
        <color auto="1"/>
      </bottom>
      <diagonal/>
    </border>
    <border>
      <left style="thin">
        <color indexed="64"/>
      </left>
      <right style="medium">
        <color indexed="64"/>
      </right>
      <top/>
      <bottom style="medium">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s>
  <cellStyleXfs count="2">
    <xf numFmtId="0" fontId="0" fillId="0" borderId="0"/>
    <xf numFmtId="0" fontId="20" fillId="0" borderId="0" applyNumberFormat="0" applyFill="0" applyBorder="0" applyAlignment="0" applyProtection="0">
      <alignment vertical="top"/>
      <protection locked="0"/>
    </xf>
  </cellStyleXfs>
  <cellXfs count="542">
    <xf numFmtId="0" fontId="0" fillId="0" borderId="0" xfId="0"/>
    <xf numFmtId="0" fontId="2" fillId="0" borderId="0" xfId="0" applyFont="1" applyAlignment="1">
      <alignment vertical="center"/>
    </xf>
    <xf numFmtId="0" fontId="0" fillId="0" borderId="0" xfId="0" applyAlignment="1">
      <alignment horizontal="left"/>
    </xf>
    <xf numFmtId="0" fontId="4" fillId="0" borderId="0" xfId="0" applyFont="1" applyAlignment="1">
      <alignment horizontal="center" vertical="center"/>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3" fillId="0" borderId="19" xfId="0" applyFont="1" applyBorder="1" applyAlignment="1">
      <alignment horizontal="center" vertical="top" wrapText="1"/>
    </xf>
    <xf numFmtId="0" fontId="2" fillId="0" borderId="0" xfId="0" applyFont="1" applyAlignment="1">
      <alignment horizontal="left"/>
    </xf>
    <xf numFmtId="0" fontId="2" fillId="0" borderId="15" xfId="0" applyFont="1" applyBorder="1" applyAlignment="1">
      <alignment horizontal="left" vertical="top" wrapText="1"/>
    </xf>
    <xf numFmtId="0" fontId="2" fillId="0" borderId="14" xfId="0" applyFont="1" applyBorder="1" applyAlignment="1">
      <alignment horizontal="center" vertical="top" wrapText="1"/>
    </xf>
    <xf numFmtId="0" fontId="20" fillId="0" borderId="14" xfId="1" applyBorder="1" applyAlignment="1" applyProtection="1">
      <alignment horizontal="left" vertical="top" wrapText="1" indent="3"/>
    </xf>
    <xf numFmtId="0" fontId="21" fillId="0" borderId="0" xfId="0" applyFont="1"/>
    <xf numFmtId="0" fontId="21" fillId="0" borderId="0" xfId="0" applyFont="1" applyAlignment="1">
      <alignment horizontal="left"/>
    </xf>
    <xf numFmtId="0" fontId="21" fillId="0" borderId="19" xfId="0" applyFont="1" applyBorder="1" applyAlignment="1">
      <alignment vertical="top" wrapText="1"/>
    </xf>
    <xf numFmtId="0" fontId="21" fillId="0" borderId="20" xfId="0" applyFont="1" applyBorder="1" applyAlignment="1">
      <alignment vertical="top" wrapText="1"/>
    </xf>
    <xf numFmtId="0" fontId="21" fillId="0" borderId="16" xfId="0" applyFont="1" applyBorder="1" applyAlignment="1">
      <alignment horizontal="left" vertical="top" wrapText="1"/>
    </xf>
    <xf numFmtId="0" fontId="23" fillId="0" borderId="0" xfId="0" applyFont="1" applyAlignment="1">
      <alignment vertical="center"/>
    </xf>
    <xf numFmtId="0" fontId="24" fillId="0" borderId="0" xfId="0" applyFont="1" applyAlignment="1">
      <alignment vertical="center"/>
    </xf>
    <xf numFmtId="0" fontId="22" fillId="0" borderId="0" xfId="0" applyFont="1" applyAlignment="1">
      <alignment vertical="center"/>
    </xf>
    <xf numFmtId="0" fontId="20" fillId="0" borderId="15" xfId="1" applyBorder="1" applyAlignment="1" applyProtection="1">
      <alignment horizontal="left" vertical="top" wrapText="1" indent="3"/>
    </xf>
    <xf numFmtId="0" fontId="27" fillId="0" borderId="15" xfId="0" applyFont="1" applyBorder="1" applyAlignment="1">
      <alignment horizontal="left" vertical="top" wrapText="1" indent="3"/>
    </xf>
    <xf numFmtId="0" fontId="27" fillId="0" borderId="16" xfId="0" applyFont="1" applyBorder="1" applyAlignment="1">
      <alignment horizontal="left" vertical="top" wrapText="1" indent="3"/>
    </xf>
    <xf numFmtId="164" fontId="3" fillId="0" borderId="19" xfId="0" applyNumberFormat="1" applyFont="1" applyBorder="1" applyAlignment="1">
      <alignment horizontal="center" vertical="top" wrapText="1"/>
    </xf>
    <xf numFmtId="0" fontId="2" fillId="0" borderId="14" xfId="0" applyFont="1" applyBorder="1" applyAlignment="1">
      <alignment horizontal="left" vertical="top" wrapText="1"/>
    </xf>
    <xf numFmtId="0" fontId="3" fillId="0" borderId="18" xfId="0" applyFont="1" applyBorder="1" applyAlignment="1">
      <alignment horizontal="center" vertical="top" wrapText="1"/>
    </xf>
    <xf numFmtId="164" fontId="3" fillId="0" borderId="20" xfId="0" applyNumberFormat="1" applyFont="1" applyBorder="1" applyAlignment="1">
      <alignment horizontal="center" vertical="top" wrapText="1"/>
    </xf>
    <xf numFmtId="0" fontId="2" fillId="0" borderId="31" xfId="0" applyFont="1" applyBorder="1" applyAlignment="1">
      <alignment horizontal="center" vertical="top" wrapText="1"/>
    </xf>
    <xf numFmtId="0" fontId="2" fillId="0" borderId="20" xfId="0" applyFont="1" applyBorder="1" applyAlignment="1">
      <alignment wrapText="1"/>
    </xf>
    <xf numFmtId="0" fontId="2" fillId="0" borderId="32" xfId="0" applyFont="1" applyBorder="1" applyAlignment="1">
      <alignment horizontal="left" vertical="center" wrapText="1"/>
    </xf>
    <xf numFmtId="0" fontId="2" fillId="0" borderId="21" xfId="0" applyFont="1" applyBorder="1" applyAlignment="1">
      <alignment horizontal="left" vertical="top" wrapText="1"/>
    </xf>
    <xf numFmtId="0" fontId="21" fillId="0" borderId="21" xfId="0" applyFont="1" applyBorder="1" applyAlignment="1">
      <alignment horizontal="left" vertical="top" wrapText="1"/>
    </xf>
    <xf numFmtId="0" fontId="3" fillId="0" borderId="14" xfId="0" applyFont="1" applyBorder="1" applyAlignment="1">
      <alignment horizontal="center" wrapText="1"/>
    </xf>
    <xf numFmtId="0" fontId="3" fillId="0" borderId="15" xfId="0" applyFont="1" applyBorder="1" applyAlignment="1">
      <alignment horizontal="center" vertical="top" wrapText="1"/>
    </xf>
    <xf numFmtId="0" fontId="3" fillId="0" borderId="16" xfId="0" applyFont="1" applyBorder="1" applyAlignment="1">
      <alignment horizontal="center" vertical="top" wrapText="1"/>
    </xf>
    <xf numFmtId="0" fontId="2" fillId="0" borderId="22" xfId="0" applyFont="1" applyBorder="1" applyAlignment="1">
      <alignment horizontal="left" wrapText="1"/>
    </xf>
    <xf numFmtId="0" fontId="19" fillId="6" borderId="1" xfId="0" applyFont="1" applyFill="1" applyBorder="1" applyAlignment="1" applyProtection="1">
      <alignment horizontal="center" vertical="center" wrapText="1"/>
      <protection locked="0"/>
    </xf>
    <xf numFmtId="0" fontId="2" fillId="0" borderId="10" xfId="0" applyFont="1" applyBorder="1" applyAlignment="1" applyProtection="1">
      <alignment vertical="center" wrapText="1"/>
    </xf>
    <xf numFmtId="165" fontId="3" fillId="6" borderId="1" xfId="0" applyNumberFormat="1" applyFont="1" applyFill="1" applyBorder="1" applyAlignment="1" applyProtection="1">
      <alignment horizontal="center" vertical="center" wrapText="1"/>
      <protection locked="0"/>
    </xf>
    <xf numFmtId="165" fontId="3" fillId="7" borderId="1" xfId="0" applyNumberFormat="1" applyFont="1" applyFill="1" applyBorder="1" applyAlignment="1" applyProtection="1">
      <alignment horizontal="center" vertical="center" wrapText="1"/>
      <protection locked="0"/>
    </xf>
    <xf numFmtId="1" fontId="8" fillId="6" borderId="2" xfId="0" applyNumberFormat="1" applyFont="1" applyFill="1" applyBorder="1" applyAlignment="1" applyProtection="1">
      <alignment horizontal="center" vertical="center" wrapText="1"/>
      <protection locked="0"/>
    </xf>
    <xf numFmtId="1" fontId="28" fillId="6" borderId="2" xfId="0" applyNumberFormat="1" applyFont="1" applyFill="1" applyBorder="1" applyAlignment="1" applyProtection="1">
      <alignment horizontal="center" vertical="center" wrapText="1"/>
      <protection locked="0"/>
    </xf>
    <xf numFmtId="166" fontId="2" fillId="6" borderId="1" xfId="0" applyNumberFormat="1" applyFont="1" applyFill="1" applyBorder="1" applyAlignment="1" applyProtection="1">
      <alignment horizontal="center" vertical="center" wrapText="1"/>
      <protection locked="0"/>
    </xf>
    <xf numFmtId="0" fontId="31" fillId="0" borderId="0" xfId="0" applyFont="1"/>
    <xf numFmtId="0" fontId="7" fillId="0" borderId="0" xfId="0" applyFont="1"/>
    <xf numFmtId="0" fontId="34" fillId="0" borderId="0" xfId="0" applyFont="1" applyAlignment="1"/>
    <xf numFmtId="0" fontId="2" fillId="0" borderId="0" xfId="0" applyFont="1"/>
    <xf numFmtId="0" fontId="35" fillId="0" borderId="0" xfId="0" applyFont="1" applyAlignment="1">
      <alignment horizontal="left" indent="1"/>
    </xf>
    <xf numFmtId="0" fontId="2" fillId="0" borderId="40" xfId="0" applyFont="1" applyBorder="1" applyAlignment="1">
      <alignment vertical="top" wrapText="1"/>
    </xf>
    <xf numFmtId="0" fontId="2" fillId="0" borderId="43" xfId="0" applyFont="1" applyBorder="1" applyAlignment="1">
      <alignment horizontal="center" vertical="top" wrapText="1"/>
    </xf>
    <xf numFmtId="0" fontId="2" fillId="0" borderId="44" xfId="0" applyFont="1" applyBorder="1" applyAlignment="1">
      <alignment horizontal="center" vertical="top" wrapText="1"/>
    </xf>
    <xf numFmtId="0" fontId="2" fillId="0" borderId="45" xfId="0" applyFont="1" applyBorder="1" applyAlignment="1">
      <alignment horizontal="center" wrapText="1"/>
    </xf>
    <xf numFmtId="0" fontId="2" fillId="0" borderId="45" xfId="0" applyFont="1" applyBorder="1" applyAlignment="1">
      <alignment horizontal="center" vertical="top" wrapText="1"/>
    </xf>
    <xf numFmtId="0" fontId="2" fillId="0" borderId="46" xfId="0" applyFont="1" applyBorder="1" applyAlignment="1">
      <alignment horizontal="center" vertical="top" wrapText="1"/>
    </xf>
    <xf numFmtId="0" fontId="34" fillId="0" borderId="0" xfId="0" applyFont="1" applyAlignment="1">
      <alignment horizontal="right"/>
    </xf>
    <xf numFmtId="0" fontId="3" fillId="0" borderId="0" xfId="0" applyFont="1" applyAlignment="1">
      <alignment horizontal="right"/>
    </xf>
    <xf numFmtId="0" fontId="3" fillId="0" borderId="0" xfId="0" applyFont="1"/>
    <xf numFmtId="0" fontId="37" fillId="0" borderId="0" xfId="0" applyFont="1" applyAlignment="1">
      <alignment vertical="center"/>
    </xf>
    <xf numFmtId="0" fontId="7" fillId="0" borderId="44" xfId="0" applyFont="1" applyBorder="1" applyAlignment="1">
      <alignment horizontal="center" wrapText="1"/>
    </xf>
    <xf numFmtId="0" fontId="26" fillId="0" borderId="0" xfId="0" applyFont="1" applyAlignment="1">
      <alignment vertical="center"/>
    </xf>
    <xf numFmtId="0" fontId="47" fillId="0" borderId="0" xfId="0" applyFont="1" applyAlignment="1">
      <alignment horizontal="center" vertical="center"/>
    </xf>
    <xf numFmtId="0" fontId="51" fillId="0" borderId="0" xfId="0" applyFont="1" applyAlignment="1">
      <alignment horizontal="left" vertical="center"/>
    </xf>
    <xf numFmtId="0" fontId="53" fillId="0" borderId="0" xfId="0" applyFont="1" applyAlignment="1">
      <alignment vertical="center"/>
    </xf>
    <xf numFmtId="0" fontId="8" fillId="0" borderId="0" xfId="0" applyFont="1" applyAlignment="1">
      <alignment vertical="center"/>
    </xf>
    <xf numFmtId="0" fontId="55" fillId="0" borderId="0" xfId="0" applyFont="1" applyAlignment="1">
      <alignment vertical="center"/>
    </xf>
    <xf numFmtId="0" fontId="56" fillId="0" borderId="0" xfId="0" applyFont="1" applyAlignment="1">
      <alignment horizontal="right" vertical="center"/>
    </xf>
    <xf numFmtId="0" fontId="2" fillId="0" borderId="41" xfId="0" applyFont="1" applyBorder="1" applyAlignment="1">
      <alignment horizontal="center" vertical="top" wrapText="1"/>
    </xf>
    <xf numFmtId="0" fontId="7" fillId="0" borderId="81" xfId="0" applyFont="1" applyBorder="1" applyAlignment="1">
      <alignment horizontal="center" wrapText="1"/>
    </xf>
    <xf numFmtId="0" fontId="2" fillId="6" borderId="1"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xf>
    <xf numFmtId="0" fontId="2" fillId="0" borderId="1" xfId="0" applyFont="1" applyBorder="1" applyAlignment="1" applyProtection="1">
      <alignment horizontal="right" vertical="center" wrapText="1"/>
    </xf>
    <xf numFmtId="0" fontId="0" fillId="0" borderId="0" xfId="0" applyBorder="1"/>
    <xf numFmtId="0" fontId="65" fillId="0" borderId="0" xfId="0" applyFont="1" applyAlignment="1"/>
    <xf numFmtId="0" fontId="0" fillId="0" borderId="0" xfId="0" applyProtection="1"/>
    <xf numFmtId="0" fontId="31" fillId="0" borderId="0" xfId="0" applyFont="1" applyProtection="1"/>
    <xf numFmtId="0" fontId="0" fillId="0" borderId="0" xfId="0" applyAlignment="1" applyProtection="1">
      <alignment horizontal="left" vertical="top" wrapText="1"/>
    </xf>
    <xf numFmtId="0" fontId="4" fillId="0" borderId="0" xfId="0" applyFont="1" applyAlignment="1" applyProtection="1">
      <alignment horizontal="right" vertical="center"/>
    </xf>
    <xf numFmtId="0" fontId="0" fillId="0" borderId="10" xfId="0" applyBorder="1" applyAlignment="1" applyProtection="1">
      <alignment horizontal="right"/>
    </xf>
    <xf numFmtId="0" fontId="2" fillId="0" borderId="4" xfId="0" applyFont="1" applyFill="1" applyBorder="1" applyAlignment="1" applyProtection="1">
      <alignment horizontal="left" vertical="center" indent="4"/>
    </xf>
    <xf numFmtId="0" fontId="2" fillId="0" borderId="6" xfId="0" applyFont="1" applyFill="1" applyBorder="1" applyAlignment="1" applyProtection="1">
      <alignment horizontal="left" vertical="center" indent="4"/>
    </xf>
    <xf numFmtId="0" fontId="8" fillId="0" borderId="4" xfId="0" applyFont="1" applyFill="1" applyBorder="1" applyAlignment="1" applyProtection="1">
      <alignment horizontal="left" vertical="center"/>
    </xf>
    <xf numFmtId="0" fontId="0" fillId="0" borderId="4" xfId="0" applyBorder="1" applyProtection="1"/>
    <xf numFmtId="0" fontId="0" fillId="0" borderId="5" xfId="0" applyBorder="1" applyProtection="1"/>
    <xf numFmtId="0" fontId="0" fillId="0" borderId="6" xfId="0" applyBorder="1" applyProtection="1"/>
    <xf numFmtId="0" fontId="2" fillId="0" borderId="7" xfId="0" applyFont="1" applyFill="1" applyBorder="1" applyAlignment="1" applyProtection="1">
      <alignment vertical="center" wrapText="1"/>
    </xf>
    <xf numFmtId="0" fontId="2" fillId="0" borderId="8" xfId="0" applyFont="1" applyFill="1" applyBorder="1" applyAlignment="1" applyProtection="1">
      <alignment vertical="center" wrapText="1"/>
    </xf>
    <xf numFmtId="0" fontId="2" fillId="0" borderId="9" xfId="0" applyFont="1" applyFill="1" applyBorder="1" applyAlignment="1" applyProtection="1">
      <alignment vertical="center" wrapText="1"/>
    </xf>
    <xf numFmtId="0" fontId="2" fillId="0" borderId="0" xfId="0" applyFont="1" applyBorder="1" applyAlignment="1" applyProtection="1">
      <alignment horizontal="right" vertical="center" wrapText="1"/>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4" fillId="0" borderId="0" xfId="0" applyFont="1" applyAlignment="1" applyProtection="1">
      <alignment horizontal="left" vertical="center" indent="5"/>
    </xf>
    <xf numFmtId="0" fontId="0" fillId="0" borderId="0" xfId="0" applyFill="1" applyProtection="1"/>
    <xf numFmtId="0" fontId="29" fillId="0" borderId="0" xfId="0" applyFont="1" applyProtection="1"/>
    <xf numFmtId="0" fontId="28" fillId="0" borderId="2"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166" fontId="28" fillId="0" borderId="35" xfId="0" applyNumberFormat="1" applyFont="1" applyBorder="1" applyAlignment="1" applyProtection="1">
      <alignment horizontal="center" vertical="center" wrapText="1"/>
    </xf>
    <xf numFmtId="166" fontId="8" fillId="0" borderId="35" xfId="0" applyNumberFormat="1"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9" fillId="0" borderId="0" xfId="0" applyFont="1" applyAlignment="1" applyProtection="1">
      <alignment vertical="center"/>
    </xf>
    <xf numFmtId="0" fontId="10" fillId="0" borderId="0" xfId="0" applyFont="1" applyBorder="1" applyAlignment="1" applyProtection="1">
      <alignment vertical="center" wrapText="1"/>
    </xf>
    <xf numFmtId="0" fontId="29" fillId="0" borderId="0" xfId="0" applyFont="1" applyAlignment="1" applyProtection="1">
      <alignment horizontal="left"/>
    </xf>
    <xf numFmtId="0" fontId="30" fillId="0" borderId="0" xfId="0" applyFont="1" applyBorder="1" applyAlignment="1" applyProtection="1">
      <alignment horizontal="justify" vertical="center" wrapText="1"/>
    </xf>
    <xf numFmtId="0" fontId="2" fillId="0" borderId="0" xfId="0" applyFont="1" applyBorder="1" applyAlignment="1" applyProtection="1">
      <alignment vertical="center" wrapText="1"/>
    </xf>
    <xf numFmtId="0" fontId="0" fillId="0" borderId="0" xfId="0" applyBorder="1" applyProtection="1"/>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12" fillId="0" borderId="0" xfId="0" applyFont="1" applyBorder="1" applyAlignment="1" applyProtection="1">
      <alignment horizontal="left" vertical="center" wrapText="1" indent="5"/>
    </xf>
    <xf numFmtId="0" fontId="12"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166" fontId="2" fillId="0" borderId="1" xfId="0" applyNumberFormat="1" applyFont="1" applyBorder="1" applyAlignment="1" applyProtection="1">
      <alignment horizontal="center" vertical="center" wrapText="1"/>
    </xf>
    <xf numFmtId="0" fontId="2" fillId="0" borderId="0" xfId="0" applyFont="1" applyAlignment="1" applyProtection="1">
      <alignment vertical="center"/>
    </xf>
    <xf numFmtId="0" fontId="15" fillId="0" borderId="0" xfId="0" applyFont="1" applyAlignment="1" applyProtection="1">
      <alignment vertical="center"/>
    </xf>
    <xf numFmtId="0" fontId="16" fillId="0" borderId="0" xfId="0" applyFont="1" applyAlignment="1" applyProtection="1">
      <alignment horizontal="left" vertical="top"/>
    </xf>
    <xf numFmtId="0" fontId="64" fillId="0" borderId="0" xfId="0" applyFont="1" applyFill="1" applyBorder="1" applyAlignment="1" applyProtection="1">
      <alignment vertical="center" wrapText="1"/>
    </xf>
    <xf numFmtId="0" fontId="0" fillId="0" borderId="0" xfId="0" applyFill="1" applyBorder="1"/>
    <xf numFmtId="0" fontId="63" fillId="0" borderId="0" xfId="0" applyFont="1" applyFill="1" applyBorder="1" applyAlignment="1" applyProtection="1">
      <alignment vertical="center" wrapText="1"/>
    </xf>
    <xf numFmtId="0" fontId="34" fillId="0" borderId="62" xfId="0" applyFont="1" applyBorder="1" applyAlignment="1">
      <alignment horizontal="left" vertical="top"/>
    </xf>
    <xf numFmtId="0" fontId="3" fillId="0" borderId="87" xfId="0" applyFont="1" applyBorder="1" applyAlignment="1">
      <alignment vertical="top" wrapText="1"/>
    </xf>
    <xf numFmtId="0" fontId="8" fillId="0" borderId="87" xfId="0" applyFont="1" applyBorder="1" applyAlignment="1">
      <alignment horizontal="left" vertical="top" wrapText="1"/>
    </xf>
    <xf numFmtId="0" fontId="34" fillId="0" borderId="67" xfId="0" applyFont="1" applyBorder="1" applyAlignment="1">
      <alignment horizontal="left" vertical="top"/>
    </xf>
    <xf numFmtId="0" fontId="3" fillId="0" borderId="88" xfId="0" applyFont="1" applyBorder="1" applyAlignment="1">
      <alignment vertical="top" wrapText="1"/>
    </xf>
    <xf numFmtId="0" fontId="8" fillId="0" borderId="88" xfId="0" applyFont="1" applyBorder="1" applyAlignment="1">
      <alignment horizontal="left" vertical="top" wrapText="1"/>
    </xf>
    <xf numFmtId="0" fontId="8" fillId="6" borderId="68" xfId="0" applyFont="1" applyFill="1" applyBorder="1" applyAlignment="1" applyProtection="1">
      <alignment horizontal="center" vertical="top"/>
      <protection locked="0"/>
    </xf>
    <xf numFmtId="0" fontId="8" fillId="6" borderId="69" xfId="0" applyFont="1" applyFill="1" applyBorder="1" applyAlignment="1" applyProtection="1">
      <alignment horizontal="center" vertical="top"/>
      <protection locked="0"/>
    </xf>
    <xf numFmtId="0" fontId="56" fillId="0" borderId="0" xfId="0" applyFont="1" applyAlignment="1" applyProtection="1">
      <alignment horizontal="right" vertical="center"/>
      <protection hidden="1"/>
    </xf>
    <xf numFmtId="0" fontId="2" fillId="0" borderId="0" xfId="0" applyFont="1" applyAlignment="1" applyProtection="1">
      <alignment vertical="center"/>
      <protection hidden="1"/>
    </xf>
    <xf numFmtId="0" fontId="26" fillId="0" borderId="0" xfId="0" applyFont="1" applyAlignment="1" applyProtection="1">
      <alignment vertical="center"/>
      <protection hidden="1"/>
    </xf>
    <xf numFmtId="0" fontId="53" fillId="0" borderId="0" xfId="0" applyFont="1" applyAlignment="1" applyProtection="1">
      <alignment vertical="center"/>
      <protection hidden="1"/>
    </xf>
    <xf numFmtId="0" fontId="8" fillId="0" borderId="0" xfId="0" applyFont="1" applyAlignment="1" applyProtection="1">
      <alignment vertical="center"/>
      <protection hidden="1"/>
    </xf>
    <xf numFmtId="0" fontId="55" fillId="0" borderId="0" xfId="0" applyFont="1" applyAlignment="1" applyProtection="1">
      <alignment vertical="center"/>
      <protection hidden="1"/>
    </xf>
    <xf numFmtId="0" fontId="47" fillId="0" borderId="0" xfId="0" applyFont="1" applyAlignment="1" applyProtection="1">
      <alignment horizontal="center" vertical="center"/>
      <protection hidden="1"/>
    </xf>
    <xf numFmtId="0" fontId="55" fillId="0" borderId="2" xfId="0" applyFont="1" applyBorder="1" applyAlignment="1" applyProtection="1">
      <alignment vertical="center"/>
      <protection hidden="1"/>
    </xf>
    <xf numFmtId="0" fontId="59" fillId="0" borderId="10" xfId="1" applyFont="1" applyBorder="1" applyAlignment="1" applyProtection="1">
      <alignment vertical="center"/>
      <protection hidden="1"/>
    </xf>
    <xf numFmtId="0" fontId="59" fillId="0" borderId="12" xfId="1" applyFont="1" applyBorder="1" applyAlignment="1" applyProtection="1">
      <alignment vertical="center"/>
      <protection hidden="1"/>
    </xf>
    <xf numFmtId="0" fontId="55" fillId="0" borderId="3" xfId="0" applyFont="1" applyBorder="1" applyAlignment="1" applyProtection="1">
      <alignment vertical="center"/>
      <protection hidden="1"/>
    </xf>
    <xf numFmtId="0" fontId="51" fillId="0" borderId="0" xfId="0" applyFont="1" applyAlignment="1" applyProtection="1">
      <alignment horizontal="left" vertical="center"/>
      <protection hidden="1"/>
    </xf>
    <xf numFmtId="0" fontId="2" fillId="8" borderId="33" xfId="0" applyFont="1" applyFill="1" applyBorder="1" applyAlignment="1" applyProtection="1">
      <alignment vertical="center"/>
      <protection hidden="1"/>
    </xf>
    <xf numFmtId="0" fontId="2" fillId="8" borderId="0" xfId="0" applyFont="1" applyFill="1" applyBorder="1" applyAlignment="1" applyProtection="1">
      <alignment vertical="center"/>
      <protection hidden="1"/>
    </xf>
    <xf numFmtId="0" fontId="2" fillId="8" borderId="34" xfId="0" applyFont="1" applyFill="1" applyBorder="1" applyAlignment="1" applyProtection="1">
      <alignment vertical="center"/>
      <protection hidden="1"/>
    </xf>
    <xf numFmtId="0" fontId="46" fillId="8" borderId="33" xfId="0" applyFont="1" applyFill="1" applyBorder="1" applyAlignment="1" applyProtection="1">
      <alignment vertical="center"/>
      <protection hidden="1"/>
    </xf>
    <xf numFmtId="0" fontId="46" fillId="8" borderId="7" xfId="0" applyFont="1" applyFill="1" applyBorder="1" applyAlignment="1" applyProtection="1">
      <alignment vertical="center"/>
      <protection hidden="1"/>
    </xf>
    <xf numFmtId="0" fontId="3" fillId="0" borderId="26" xfId="0" applyFont="1" applyBorder="1" applyAlignment="1" applyProtection="1">
      <alignment vertical="center" wrapText="1"/>
      <protection hidden="1"/>
    </xf>
    <xf numFmtId="0" fontId="3" fillId="0" borderId="59" xfId="0" applyFont="1" applyBorder="1" applyAlignment="1" applyProtection="1">
      <alignment vertical="center" wrapText="1"/>
      <protection hidden="1"/>
    </xf>
    <xf numFmtId="0" fontId="30" fillId="0" borderId="0" xfId="0" applyFont="1" applyBorder="1" applyAlignment="1" applyProtection="1">
      <alignment vertical="center" wrapText="1"/>
      <protection hidden="1"/>
    </xf>
    <xf numFmtId="0" fontId="30" fillId="0" borderId="58" xfId="0" applyFont="1" applyBorder="1" applyAlignment="1" applyProtection="1">
      <alignment vertical="center" wrapText="1"/>
      <protection hidden="1"/>
    </xf>
    <xf numFmtId="0" fontId="7"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2" fillId="6" borderId="65" xfId="0" applyFont="1" applyFill="1" applyBorder="1" applyAlignment="1" applyProtection="1">
      <alignment horizontal="center" vertical="center" wrapText="1"/>
      <protection locked="0" hidden="1"/>
    </xf>
    <xf numFmtId="0" fontId="2" fillId="6" borderId="1" xfId="0" applyFont="1" applyFill="1" applyBorder="1" applyAlignment="1" applyProtection="1">
      <alignment horizontal="center" vertical="center" wrapText="1"/>
      <protection locked="0" hidden="1"/>
    </xf>
    <xf numFmtId="0" fontId="2" fillId="0" borderId="22" xfId="0" applyFont="1" applyBorder="1" applyAlignment="1" applyProtection="1">
      <alignment vertical="center"/>
      <protection hidden="1"/>
    </xf>
    <xf numFmtId="0" fontId="2" fillId="0" borderId="68" xfId="0" applyFont="1" applyBorder="1" applyAlignment="1" applyProtection="1">
      <alignment vertical="center" wrapText="1"/>
      <protection hidden="1"/>
    </xf>
    <xf numFmtId="0" fontId="3" fillId="0" borderId="67" xfId="0" applyFont="1" applyBorder="1" applyAlignment="1" applyProtection="1">
      <alignment horizontal="right" vertical="center"/>
      <protection hidden="1"/>
    </xf>
    <xf numFmtId="0" fontId="2" fillId="6" borderId="68" xfId="0" applyFont="1" applyFill="1" applyBorder="1" applyAlignment="1" applyProtection="1">
      <alignment vertical="center" wrapText="1"/>
      <protection locked="0" hidden="1"/>
    </xf>
    <xf numFmtId="0" fontId="2" fillId="6" borderId="69" xfId="0" applyFont="1" applyFill="1" applyBorder="1" applyAlignment="1" applyProtection="1">
      <alignment vertical="center" wrapText="1"/>
      <protection locked="0" hidden="1"/>
    </xf>
    <xf numFmtId="0" fontId="7" fillId="0" borderId="0" xfId="0" applyFont="1" applyFill="1" applyAlignment="1" applyProtection="1">
      <alignment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 fillId="0" borderId="0" xfId="0" applyFont="1" applyFill="1" applyBorder="1" applyAlignment="1" applyProtection="1">
      <alignment horizontal="right" vertical="center"/>
      <protection hidden="1"/>
    </xf>
    <xf numFmtId="0" fontId="41" fillId="0" borderId="56" xfId="0" applyFont="1" applyBorder="1" applyProtection="1">
      <protection hidden="1"/>
    </xf>
    <xf numFmtId="0" fontId="2" fillId="0" borderId="57" xfId="0" applyFont="1" applyFill="1" applyBorder="1" applyAlignment="1" applyProtection="1">
      <alignment vertical="center"/>
      <protection hidden="1"/>
    </xf>
    <xf numFmtId="0" fontId="2" fillId="0" borderId="57" xfId="0" applyFont="1" applyFill="1" applyBorder="1" applyAlignment="1" applyProtection="1">
      <alignment vertical="center" wrapText="1"/>
      <protection hidden="1"/>
    </xf>
    <xf numFmtId="0" fontId="2" fillId="0" borderId="57" xfId="0" applyFont="1" applyFill="1" applyBorder="1" applyAlignment="1" applyProtection="1">
      <alignment horizontal="right" vertical="center"/>
      <protection hidden="1"/>
    </xf>
    <xf numFmtId="0" fontId="2" fillId="0" borderId="18" xfId="0" applyFont="1" applyFill="1" applyBorder="1" applyAlignment="1" applyProtection="1">
      <alignment vertical="center"/>
      <protection hidden="1"/>
    </xf>
    <xf numFmtId="0" fontId="2" fillId="0" borderId="0" xfId="0" applyFont="1" applyFill="1" applyAlignment="1" applyProtection="1">
      <alignment vertical="center"/>
      <protection hidden="1"/>
    </xf>
    <xf numFmtId="0" fontId="20" fillId="0" borderId="10" xfId="1" applyBorder="1" applyAlignment="1" applyProtection="1">
      <alignment vertical="center"/>
      <protection hidden="1"/>
    </xf>
    <xf numFmtId="0" fontId="20" fillId="0" borderId="12" xfId="1" applyBorder="1" applyAlignment="1" applyProtection="1">
      <alignment vertical="center"/>
      <protection hidden="1"/>
    </xf>
    <xf numFmtId="0" fontId="41" fillId="0" borderId="21" xfId="0" applyFont="1" applyBorder="1" applyProtection="1">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right" vertical="center"/>
      <protection hidden="1"/>
    </xf>
    <xf numFmtId="0" fontId="2" fillId="0" borderId="19" xfId="0" applyFont="1" applyFill="1" applyBorder="1" applyAlignment="1" applyProtection="1">
      <alignment vertical="center"/>
      <protection hidden="1"/>
    </xf>
    <xf numFmtId="0" fontId="20" fillId="0" borderId="12" xfId="1" applyFill="1" applyBorder="1" applyAlignment="1" applyProtection="1">
      <alignment vertical="center"/>
      <protection hidden="1"/>
    </xf>
    <xf numFmtId="0" fontId="41" fillId="0" borderId="73" xfId="0" applyFont="1" applyBorder="1" applyProtection="1">
      <protection hidden="1"/>
    </xf>
    <xf numFmtId="0" fontId="41" fillId="0" borderId="74" xfId="0" applyFont="1" applyFill="1" applyBorder="1" applyAlignment="1" applyProtection="1">
      <alignment horizontal="left" vertical="top"/>
      <protection hidden="1"/>
    </xf>
    <xf numFmtId="0" fontId="41" fillId="0" borderId="75" xfId="0" applyFont="1" applyFill="1" applyBorder="1" applyAlignment="1" applyProtection="1">
      <alignment horizontal="left" vertical="top"/>
      <protection hidden="1"/>
    </xf>
    <xf numFmtId="0" fontId="44" fillId="0" borderId="21" xfId="0" applyFont="1" applyBorder="1" applyAlignment="1" applyProtection="1">
      <alignment horizontal="left" vertical="top"/>
      <protection hidden="1"/>
    </xf>
    <xf numFmtId="0" fontId="55" fillId="0" borderId="35" xfId="0" applyFont="1" applyBorder="1" applyAlignment="1" applyProtection="1">
      <alignment vertical="center"/>
      <protection hidden="1"/>
    </xf>
    <xf numFmtId="0" fontId="53" fillId="0" borderId="0" xfId="0" applyFont="1" applyFill="1" applyAlignment="1" applyProtection="1">
      <alignment vertical="center"/>
      <protection hidden="1"/>
    </xf>
    <xf numFmtId="0" fontId="8" fillId="0" borderId="0" xfId="0" applyFont="1" applyFill="1" applyAlignment="1" applyProtection="1">
      <alignment vertical="center"/>
      <protection hidden="1"/>
    </xf>
    <xf numFmtId="0" fontId="55" fillId="0" borderId="0" xfId="0" applyFont="1" applyFill="1" applyAlignment="1" applyProtection="1">
      <alignment vertical="center"/>
      <protection hidden="1"/>
    </xf>
    <xf numFmtId="0" fontId="44" fillId="0" borderId="21" xfId="0" applyFont="1" applyBorder="1" applyAlignment="1" applyProtection="1">
      <alignment vertical="top"/>
      <protection hidden="1"/>
    </xf>
    <xf numFmtId="0" fontId="41" fillId="0" borderId="0" xfId="0" applyFont="1" applyProtection="1">
      <protection hidden="1"/>
    </xf>
    <xf numFmtId="0" fontId="57" fillId="0" borderId="0" xfId="0" applyFont="1" applyAlignment="1" applyProtection="1">
      <alignment horizontal="right" vertical="center"/>
      <protection hidden="1"/>
    </xf>
    <xf numFmtId="0" fontId="58" fillId="0" borderId="0" xfId="0" applyFont="1" applyAlignment="1" applyProtection="1">
      <alignment horizontal="center" vertical="center"/>
      <protection hidden="1"/>
    </xf>
    <xf numFmtId="0" fontId="52" fillId="0" borderId="0" xfId="0" applyFont="1" applyAlignment="1" applyProtection="1">
      <alignment horizontal="center"/>
      <protection hidden="1"/>
    </xf>
    <xf numFmtId="0" fontId="54" fillId="0" borderId="0" xfId="0" applyFont="1" applyAlignment="1" applyProtection="1">
      <alignment vertical="center"/>
      <protection hidden="1"/>
    </xf>
    <xf numFmtId="0" fontId="54" fillId="0" borderId="0" xfId="0" applyFont="1" applyFill="1" applyAlignment="1" applyProtection="1">
      <alignment vertical="center"/>
      <protection hidden="1"/>
    </xf>
    <xf numFmtId="0" fontId="2" fillId="0" borderId="68" xfId="0" applyFont="1" applyBorder="1" applyAlignment="1" applyProtection="1">
      <alignment vertical="center" wrapText="1"/>
      <protection locked="0" hidden="1"/>
    </xf>
    <xf numFmtId="0" fontId="21" fillId="0" borderId="0" xfId="0" applyFont="1" applyProtection="1">
      <protection hidden="1"/>
    </xf>
    <xf numFmtId="0" fontId="34" fillId="0" borderId="0" xfId="0" applyFont="1" applyAlignment="1" applyProtection="1">
      <alignment horizontal="right"/>
      <protection hidden="1"/>
    </xf>
    <xf numFmtId="0" fontId="34" fillId="0" borderId="0" xfId="0" applyFont="1" applyAlignment="1" applyProtection="1">
      <protection hidden="1"/>
    </xf>
    <xf numFmtId="0" fontId="21" fillId="0" borderId="0" xfId="0" applyFont="1" applyAlignment="1" applyProtection="1">
      <alignment horizontal="left"/>
      <protection hidden="1"/>
    </xf>
    <xf numFmtId="0" fontId="3" fillId="0" borderId="0" xfId="0" applyFont="1" applyAlignment="1" applyProtection="1">
      <alignment horizontal="right"/>
      <protection hidden="1"/>
    </xf>
    <xf numFmtId="0" fontId="3" fillId="0" borderId="0" xfId="0" applyFont="1" applyProtection="1">
      <protection hidden="1"/>
    </xf>
    <xf numFmtId="0" fontId="2" fillId="0" borderId="0" xfId="0" applyFont="1" applyProtection="1">
      <protection hidden="1"/>
    </xf>
    <xf numFmtId="0" fontId="7" fillId="0" borderId="0" xfId="0" applyFont="1" applyProtection="1">
      <protection hidden="1"/>
    </xf>
    <xf numFmtId="0" fontId="35" fillId="0" borderId="0" xfId="0" applyFont="1" applyAlignment="1" applyProtection="1">
      <alignment horizontal="left" indent="1"/>
      <protection hidden="1"/>
    </xf>
    <xf numFmtId="0" fontId="2" fillId="0" borderId="40" xfId="0" applyFont="1" applyBorder="1" applyAlignment="1" applyProtection="1">
      <alignment vertical="top" wrapText="1"/>
      <protection hidden="1"/>
    </xf>
    <xf numFmtId="0" fontId="2" fillId="0" borderId="46" xfId="0" applyFont="1" applyBorder="1" applyAlignment="1" applyProtection="1">
      <alignment horizontal="center" vertical="top" wrapText="1"/>
      <protection hidden="1"/>
    </xf>
    <xf numFmtId="0" fontId="2" fillId="0" borderId="41" xfId="0" applyFont="1" applyBorder="1" applyAlignment="1" applyProtection="1">
      <alignment horizontal="center" vertical="top" wrapText="1"/>
      <protection hidden="1"/>
    </xf>
    <xf numFmtId="0" fontId="2" fillId="0" borderId="43" xfId="0" applyFont="1" applyBorder="1" applyAlignment="1" applyProtection="1">
      <alignment horizontal="center" vertical="top" wrapText="1"/>
      <protection hidden="1"/>
    </xf>
    <xf numFmtId="0" fontId="2" fillId="0" borderId="45" xfId="0" applyFont="1" applyBorder="1" applyAlignment="1" applyProtection="1">
      <alignment horizontal="center" vertical="top" wrapText="1"/>
      <protection hidden="1"/>
    </xf>
    <xf numFmtId="0" fontId="2" fillId="0" borderId="44" xfId="0" applyFont="1" applyBorder="1" applyAlignment="1" applyProtection="1">
      <alignment horizontal="center" vertical="top" wrapText="1"/>
      <protection hidden="1"/>
    </xf>
    <xf numFmtId="0" fontId="2" fillId="0" borderId="45" xfId="0" applyFont="1" applyBorder="1" applyAlignment="1" applyProtection="1">
      <alignment horizontal="center" wrapText="1"/>
      <protection hidden="1"/>
    </xf>
    <xf numFmtId="0" fontId="7" fillId="0" borderId="44" xfId="0" applyFont="1" applyBorder="1" applyAlignment="1" applyProtection="1">
      <alignment horizontal="center" wrapText="1"/>
      <protection hidden="1"/>
    </xf>
    <xf numFmtId="0" fontId="34" fillId="0" borderId="62" xfId="0" applyFont="1" applyBorder="1" applyAlignment="1" applyProtection="1">
      <alignment horizontal="left" vertical="top"/>
      <protection hidden="1"/>
    </xf>
    <xf numFmtId="0" fontId="3" fillId="0" borderId="87" xfId="0" applyFont="1" applyBorder="1" applyAlignment="1" applyProtection="1">
      <alignment vertical="top" wrapText="1"/>
      <protection hidden="1"/>
    </xf>
    <xf numFmtId="0" fontId="8" fillId="0" borderId="87" xfId="0" applyFont="1" applyBorder="1" applyAlignment="1" applyProtection="1">
      <alignment horizontal="left" vertical="top" wrapText="1"/>
      <protection hidden="1"/>
    </xf>
    <xf numFmtId="0" fontId="34" fillId="0" borderId="67" xfId="0" applyFont="1" applyBorder="1" applyAlignment="1" applyProtection="1">
      <alignment horizontal="left" vertical="top"/>
      <protection hidden="1"/>
    </xf>
    <xf numFmtId="0" fontId="3" fillId="0" borderId="88" xfId="0" applyFont="1" applyBorder="1" applyAlignment="1" applyProtection="1">
      <alignment vertical="top" wrapText="1"/>
      <protection hidden="1"/>
    </xf>
    <xf numFmtId="0" fontId="8" fillId="0" borderId="88" xfId="0" applyFont="1" applyBorder="1" applyAlignment="1" applyProtection="1">
      <alignment horizontal="left" vertical="top" wrapText="1"/>
      <protection hidden="1"/>
    </xf>
    <xf numFmtId="0" fontId="37" fillId="0" borderId="0" xfId="0" applyFont="1" applyAlignment="1" applyProtection="1">
      <alignment vertical="center"/>
      <protection hidden="1"/>
    </xf>
    <xf numFmtId="0" fontId="0" fillId="0" borderId="0" xfId="0" applyProtection="1">
      <protection hidden="1"/>
    </xf>
    <xf numFmtId="0" fontId="8" fillId="6" borderId="63" xfId="0" applyFont="1" applyFill="1" applyBorder="1" applyAlignment="1" applyProtection="1">
      <alignment horizontal="center" vertical="top" wrapText="1"/>
      <protection locked="0" hidden="1"/>
    </xf>
    <xf numFmtId="0" fontId="6" fillId="0" borderId="0" xfId="0" applyFont="1" applyAlignment="1" applyProtection="1">
      <alignment horizontal="left" vertical="center"/>
      <protection hidden="1"/>
    </xf>
    <xf numFmtId="0" fontId="7" fillId="0" borderId="81" xfId="0" applyFont="1" applyBorder="1" applyAlignment="1" applyProtection="1">
      <alignment horizontal="center" wrapText="1"/>
      <protection hidden="1"/>
    </xf>
    <xf numFmtId="0" fontId="7" fillId="0" borderId="0" xfId="0" applyFont="1" applyAlignment="1" applyProtection="1">
      <protection hidden="1"/>
    </xf>
    <xf numFmtId="0" fontId="40" fillId="0" borderId="0" xfId="0" applyFont="1" applyProtection="1">
      <protection hidden="1"/>
    </xf>
    <xf numFmtId="0" fontId="4" fillId="0" borderId="0" xfId="0" applyFont="1" applyProtection="1">
      <protection hidden="1"/>
    </xf>
    <xf numFmtId="0" fontId="21" fillId="0" borderId="0" xfId="0" applyFont="1" applyAlignment="1" applyProtection="1">
      <protection hidden="1"/>
    </xf>
    <xf numFmtId="0" fontId="32" fillId="0" borderId="1" xfId="0" applyFont="1" applyBorder="1" applyAlignment="1" applyProtection="1">
      <alignment horizontal="center" vertical="center" wrapText="1"/>
      <protection hidden="1"/>
    </xf>
    <xf numFmtId="0" fontId="21" fillId="0" borderId="0" xfId="0" applyFont="1" applyAlignment="1" applyProtection="1">
      <alignment wrapText="1"/>
      <protection hidden="1"/>
    </xf>
    <xf numFmtId="0" fontId="6" fillId="10" borderId="89" xfId="0" applyFont="1" applyFill="1" applyBorder="1" applyAlignment="1" applyProtection="1">
      <alignment wrapText="1"/>
      <protection locked="0" hidden="1"/>
    </xf>
    <xf numFmtId="0" fontId="6" fillId="10" borderId="90" xfId="0" applyFont="1" applyFill="1" applyBorder="1" applyAlignment="1" applyProtection="1">
      <alignment wrapText="1"/>
      <protection locked="0" hidden="1"/>
    </xf>
    <xf numFmtId="0" fontId="4" fillId="0" borderId="33"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6" fillId="10" borderId="91" xfId="0" applyFont="1" applyFill="1" applyBorder="1" applyAlignment="1" applyProtection="1">
      <alignment wrapText="1"/>
      <protection locked="0" hidden="1"/>
    </xf>
    <xf numFmtId="0" fontId="33" fillId="0" borderId="0" xfId="0" applyFont="1" applyProtection="1">
      <protection hidden="1"/>
    </xf>
    <xf numFmtId="0" fontId="21" fillId="0" borderId="0" xfId="0" applyFont="1" applyAlignment="1" applyProtection="1">
      <alignment horizontal="left" vertical="center" wrapText="1"/>
      <protection hidden="1"/>
    </xf>
    <xf numFmtId="0" fontId="4" fillId="0" borderId="33" xfId="0" applyFont="1" applyBorder="1" applyAlignment="1" applyProtection="1">
      <alignment wrapText="1"/>
      <protection hidden="1"/>
    </xf>
    <xf numFmtId="0" fontId="21" fillId="0" borderId="0" xfId="0" applyFont="1" applyBorder="1" applyAlignment="1" applyProtection="1">
      <alignment wrapText="1"/>
      <protection hidden="1"/>
    </xf>
    <xf numFmtId="0" fontId="4" fillId="0" borderId="7" xfId="0" applyFont="1" applyBorder="1" applyAlignment="1" applyProtection="1">
      <alignment wrapText="1"/>
      <protection hidden="1"/>
    </xf>
    <xf numFmtId="0" fontId="21" fillId="0" borderId="8" xfId="0" applyFont="1" applyBorder="1" applyAlignment="1" applyProtection="1">
      <alignment wrapText="1"/>
      <protection hidden="1"/>
    </xf>
    <xf numFmtId="0" fontId="4" fillId="0" borderId="34" xfId="0" applyFont="1" applyBorder="1" applyAlignment="1" applyProtection="1">
      <alignment horizontal="center" vertical="center" wrapText="1"/>
      <protection hidden="1"/>
    </xf>
    <xf numFmtId="0" fontId="21" fillId="0" borderId="9" xfId="0" applyFont="1" applyBorder="1" applyAlignment="1" applyProtection="1">
      <alignment wrapText="1"/>
      <protection hidden="1"/>
    </xf>
    <xf numFmtId="0" fontId="23" fillId="0" borderId="0" xfId="0" applyFont="1" applyProtection="1">
      <protection hidden="1"/>
    </xf>
    <xf numFmtId="0" fontId="8" fillId="6" borderId="63" xfId="0" applyFont="1" applyFill="1" applyBorder="1" applyAlignment="1" applyProtection="1">
      <alignment horizontal="left" vertical="top" wrapText="1" indent="1"/>
      <protection locked="0" hidden="1"/>
    </xf>
    <xf numFmtId="0" fontId="8" fillId="6" borderId="68" xfId="0" applyFont="1" applyFill="1" applyBorder="1" applyAlignment="1" applyProtection="1">
      <alignment horizontal="left" vertical="top" wrapText="1" indent="1"/>
      <protection locked="0" hidden="1"/>
    </xf>
    <xf numFmtId="0" fontId="8" fillId="6" borderId="64" xfId="0" applyFont="1" applyFill="1" applyBorder="1" applyAlignment="1" applyProtection="1">
      <alignment horizontal="center" vertical="top" wrapText="1"/>
      <protection locked="0" hidden="1"/>
    </xf>
    <xf numFmtId="0" fontId="8" fillId="6" borderId="68" xfId="0" applyFont="1" applyFill="1" applyBorder="1" applyAlignment="1" applyProtection="1">
      <alignment horizontal="center" vertical="top" wrapText="1"/>
      <protection locked="0" hidden="1"/>
    </xf>
    <xf numFmtId="0" fontId="8" fillId="6" borderId="69" xfId="0" applyFont="1" applyFill="1" applyBorder="1" applyAlignment="1" applyProtection="1">
      <alignment horizontal="center" vertical="top" wrapText="1"/>
      <protection locked="0" hidden="1"/>
    </xf>
    <xf numFmtId="0" fontId="8" fillId="0" borderId="63" xfId="0" applyFont="1" applyFill="1" applyBorder="1" applyAlignment="1">
      <alignment horizontal="left" vertical="top" wrapText="1" indent="1"/>
    </xf>
    <xf numFmtId="0" fontId="8" fillId="6" borderId="63" xfId="0" applyFont="1" applyFill="1" applyBorder="1" applyAlignment="1" applyProtection="1">
      <alignment horizontal="center" vertical="top" wrapText="1"/>
      <protection locked="0"/>
    </xf>
    <xf numFmtId="0" fontId="8" fillId="6" borderId="64" xfId="0" applyFont="1" applyFill="1" applyBorder="1" applyAlignment="1" applyProtection="1">
      <alignment horizontal="center" vertical="top" wrapText="1"/>
      <protection locked="0"/>
    </xf>
    <xf numFmtId="0" fontId="8" fillId="0" borderId="68" xfId="0" applyFont="1" applyFill="1" applyBorder="1" applyAlignment="1">
      <alignment horizontal="left" vertical="top" wrapText="1" indent="1"/>
    </xf>
    <xf numFmtId="0" fontId="8" fillId="6" borderId="68" xfId="0" applyFont="1" applyFill="1" applyBorder="1" applyAlignment="1" applyProtection="1">
      <alignment horizontal="center" vertical="top" wrapText="1"/>
      <protection locked="0"/>
    </xf>
    <xf numFmtId="0" fontId="8" fillId="6" borderId="69" xfId="0" applyFont="1" applyFill="1" applyBorder="1" applyAlignment="1" applyProtection="1">
      <alignment horizontal="center" vertical="top" wrapText="1"/>
      <protection locked="0"/>
    </xf>
    <xf numFmtId="0" fontId="4" fillId="5" borderId="7" xfId="0" applyFont="1" applyFill="1" applyBorder="1" applyAlignment="1">
      <alignment vertical="center"/>
    </xf>
    <xf numFmtId="0" fontId="4" fillId="5" borderId="8" xfId="0" applyFont="1" applyFill="1" applyBorder="1" applyAlignment="1">
      <alignment vertical="center"/>
    </xf>
    <xf numFmtId="0" fontId="4" fillId="5" borderId="9" xfId="0" applyFont="1" applyFill="1" applyBorder="1" applyAlignment="1">
      <alignment vertical="center"/>
    </xf>
    <xf numFmtId="0" fontId="4" fillId="5" borderId="8" xfId="0" applyFont="1" applyFill="1" applyBorder="1" applyAlignment="1">
      <alignment horizontal="right" vertical="center"/>
    </xf>
    <xf numFmtId="0" fontId="4" fillId="6" borderId="8" xfId="0" applyFont="1" applyFill="1" applyBorder="1" applyAlignment="1" applyProtection="1">
      <alignment vertical="center"/>
      <protection locked="0"/>
    </xf>
    <xf numFmtId="0" fontId="7" fillId="0" borderId="19" xfId="0" applyFont="1" applyFill="1" applyBorder="1" applyAlignment="1" applyProtection="1">
      <alignment vertical="center"/>
      <protection hidden="1"/>
    </xf>
    <xf numFmtId="0" fontId="2" fillId="0" borderId="0" xfId="0" applyFont="1" applyAlignment="1" applyProtection="1">
      <alignment horizontal="center" vertical="center"/>
      <protection hidden="1"/>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3"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18" fillId="0" borderId="0" xfId="0" applyFont="1" applyAlignment="1" applyProtection="1">
      <alignment horizontal="left" vertical="top" wrapText="1"/>
    </xf>
    <xf numFmtId="0" fontId="2" fillId="0" borderId="1" xfId="0" applyFont="1" applyBorder="1" applyAlignment="1" applyProtection="1">
      <alignment horizontal="center" vertical="center" wrapText="1"/>
    </xf>
    <xf numFmtId="0" fontId="2" fillId="0" borderId="10" xfId="0" applyFont="1" applyBorder="1" applyAlignment="1" applyProtection="1">
      <alignment horizontal="right" vertical="center" wrapText="1"/>
    </xf>
    <xf numFmtId="0" fontId="2" fillId="0" borderId="11" xfId="0" applyFont="1" applyBorder="1" applyAlignment="1" applyProtection="1">
      <alignment horizontal="right" vertical="center" wrapText="1"/>
    </xf>
    <xf numFmtId="0" fontId="2" fillId="0" borderId="12" xfId="0" applyFont="1" applyBorder="1" applyAlignment="1" applyProtection="1">
      <alignment horizontal="right" vertical="center" wrapText="1"/>
    </xf>
    <xf numFmtId="0" fontId="3" fillId="6" borderId="7" xfId="0" applyFont="1" applyFill="1" applyBorder="1" applyAlignment="1" applyProtection="1">
      <alignment horizontal="center" vertical="center" wrapText="1"/>
      <protection locked="0"/>
    </xf>
    <xf numFmtId="0" fontId="3" fillId="6" borderId="9" xfId="0" applyFont="1" applyFill="1" applyBorder="1" applyAlignment="1" applyProtection="1">
      <alignment horizontal="center" vertical="center" wrapText="1"/>
      <protection locked="0"/>
    </xf>
    <xf numFmtId="0" fontId="0" fillId="2" borderId="2" xfId="0" applyFill="1" applyBorder="1" applyAlignment="1" applyProtection="1">
      <alignment horizontal="center" wrapText="1"/>
    </xf>
    <xf numFmtId="0" fontId="0" fillId="2" borderId="3" xfId="0" applyFill="1" applyBorder="1" applyAlignment="1" applyProtection="1">
      <alignment horizontal="center" wrapText="1"/>
    </xf>
    <xf numFmtId="0" fontId="0" fillId="2" borderId="35" xfId="0" applyFill="1" applyBorder="1" applyAlignment="1" applyProtection="1">
      <alignment horizont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12" fillId="0" borderId="1"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0" fillId="0" borderId="8" xfId="0" applyBorder="1" applyProtection="1"/>
    <xf numFmtId="0" fontId="0" fillId="0" borderId="9" xfId="0" applyBorder="1" applyProtection="1"/>
    <xf numFmtId="0" fontId="3" fillId="6" borderId="1" xfId="0" applyFont="1" applyFill="1" applyBorder="1" applyAlignment="1" applyProtection="1">
      <alignment horizontal="center" vertical="center" wrapText="1"/>
      <protection locked="0"/>
    </xf>
    <xf numFmtId="0" fontId="12" fillId="0" borderId="1" xfId="0" applyFont="1" applyBorder="1" applyAlignment="1" applyProtection="1">
      <alignment horizontal="left" vertical="center" wrapText="1" indent="2"/>
    </xf>
    <xf numFmtId="0" fontId="0" fillId="6" borderId="1" xfId="0" applyFill="1" applyBorder="1" applyAlignment="1" applyProtection="1">
      <alignment horizontal="center" vertical="center"/>
      <protection locked="0"/>
    </xf>
    <xf numFmtId="0" fontId="4" fillId="5" borderId="4"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xf>
    <xf numFmtId="0" fontId="4" fillId="5" borderId="6" xfId="0" applyFont="1"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9" xfId="0" applyFont="1" applyFill="1" applyBorder="1" applyAlignment="1" applyProtection="1">
      <alignment horizontal="center" vertical="center"/>
    </xf>
    <xf numFmtId="0" fontId="2" fillId="0" borderId="1" xfId="0" applyFont="1" applyBorder="1" applyAlignment="1" applyProtection="1">
      <alignment horizontal="right" vertical="center" wrapText="1"/>
    </xf>
    <xf numFmtId="0" fontId="2" fillId="6" borderId="4" xfId="0" applyFont="1" applyFill="1" applyBorder="1" applyAlignment="1" applyProtection="1">
      <alignment horizontal="left" vertical="center" wrapText="1"/>
      <protection locked="0"/>
    </xf>
    <xf numFmtId="0" fontId="2" fillId="6" borderId="5" xfId="0" applyFont="1" applyFill="1" applyBorder="1" applyAlignment="1" applyProtection="1">
      <alignment horizontal="left" vertical="center" wrapText="1"/>
      <protection locked="0"/>
    </xf>
    <xf numFmtId="0" fontId="2" fillId="6" borderId="6" xfId="0" applyFont="1" applyFill="1" applyBorder="1" applyAlignment="1" applyProtection="1">
      <alignment horizontal="left" vertical="center" wrapText="1"/>
      <protection locked="0"/>
    </xf>
    <xf numFmtId="0" fontId="2" fillId="6" borderId="33" xfId="0" applyFont="1" applyFill="1" applyBorder="1" applyAlignment="1" applyProtection="1">
      <alignment horizontal="left" vertical="center" wrapText="1"/>
      <protection locked="0"/>
    </xf>
    <xf numFmtId="0" fontId="2" fillId="6" borderId="0" xfId="0" applyFont="1" applyFill="1" applyBorder="1" applyAlignment="1" applyProtection="1">
      <alignment horizontal="left" vertical="center" wrapText="1"/>
      <protection locked="0"/>
    </xf>
    <xf numFmtId="0" fontId="2" fillId="6" borderId="34" xfId="0" applyFont="1" applyFill="1" applyBorder="1" applyAlignment="1" applyProtection="1">
      <alignment horizontal="left" vertical="center" wrapText="1"/>
      <protection locked="0"/>
    </xf>
    <xf numFmtId="0" fontId="2" fillId="6" borderId="7" xfId="0" applyFont="1" applyFill="1" applyBorder="1" applyAlignment="1" applyProtection="1">
      <alignment horizontal="left" vertical="center" wrapText="1"/>
      <protection locked="0"/>
    </xf>
    <xf numFmtId="0" fontId="2" fillId="6" borderId="8" xfId="0" applyFont="1" applyFill="1" applyBorder="1" applyAlignment="1" applyProtection="1">
      <alignment horizontal="left" vertical="center" wrapText="1"/>
      <protection locked="0"/>
    </xf>
    <xf numFmtId="0" fontId="2" fillId="6" borderId="9" xfId="0" applyFont="1" applyFill="1" applyBorder="1" applyAlignment="1" applyProtection="1">
      <alignment horizontal="left" vertical="center" wrapText="1"/>
      <protection locked="0"/>
    </xf>
    <xf numFmtId="0" fontId="4" fillId="6" borderId="11" xfId="0" applyFont="1" applyFill="1" applyBorder="1" applyAlignment="1" applyProtection="1">
      <alignment horizontal="left" vertical="center"/>
      <protection locked="0"/>
    </xf>
    <xf numFmtId="0" fontId="2"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2" fillId="6" borderId="1" xfId="0" applyFont="1" applyFill="1" applyBorder="1" applyAlignment="1" applyProtection="1">
      <alignment horizontal="left" vertical="top" wrapText="1"/>
      <protection locked="0"/>
    </xf>
    <xf numFmtId="0" fontId="2" fillId="6" borderId="10" xfId="0" applyFont="1" applyFill="1" applyBorder="1" applyAlignment="1" applyProtection="1">
      <alignment horizontal="left" vertical="top" wrapText="1"/>
      <protection locked="0"/>
    </xf>
    <xf numFmtId="0" fontId="0" fillId="6" borderId="11" xfId="0" applyFill="1" applyBorder="1" applyAlignment="1" applyProtection="1">
      <alignment horizontal="left" vertical="top" wrapText="1"/>
      <protection locked="0"/>
    </xf>
    <xf numFmtId="0" fontId="0" fillId="6" borderId="12" xfId="0" applyFill="1" applyBorder="1" applyAlignment="1" applyProtection="1">
      <alignment horizontal="left" vertical="top" wrapText="1"/>
      <protection locked="0"/>
    </xf>
    <xf numFmtId="0" fontId="0" fillId="0" borderId="10" xfId="0" applyBorder="1" applyAlignment="1" applyProtection="1">
      <alignment vertical="center" wrapText="1"/>
    </xf>
    <xf numFmtId="0" fontId="0" fillId="0" borderId="11" xfId="0" applyBorder="1" applyAlignment="1" applyProtection="1">
      <alignment vertical="center" wrapText="1"/>
    </xf>
    <xf numFmtId="0" fontId="0" fillId="0" borderId="12" xfId="0" applyBorder="1" applyAlignment="1" applyProtection="1">
      <alignment vertical="center" wrapText="1"/>
    </xf>
    <xf numFmtId="0" fontId="2" fillId="6" borderId="1" xfId="0" applyFont="1" applyFill="1" applyBorder="1" applyAlignment="1" applyProtection="1">
      <alignment vertical="top" wrapText="1"/>
      <protection locked="0"/>
    </xf>
    <xf numFmtId="0" fontId="16" fillId="6" borderId="7" xfId="0" applyFont="1" applyFill="1" applyBorder="1" applyAlignment="1" applyProtection="1">
      <alignment vertical="top"/>
      <protection locked="0"/>
    </xf>
    <xf numFmtId="0" fontId="16" fillId="6" borderId="8" xfId="0" applyFont="1" applyFill="1" applyBorder="1" applyAlignment="1" applyProtection="1">
      <alignment vertical="top"/>
      <protection locked="0"/>
    </xf>
    <xf numFmtId="0" fontId="16" fillId="6" borderId="9" xfId="0" applyFont="1" applyFill="1" applyBorder="1" applyAlignment="1" applyProtection="1">
      <alignment vertical="top"/>
      <protection locked="0"/>
    </xf>
    <xf numFmtId="0" fontId="17" fillId="0" borderId="4" xfId="0" applyFont="1" applyBorder="1" applyAlignment="1" applyProtection="1">
      <alignment horizontal="left" vertical="center"/>
    </xf>
    <xf numFmtId="0" fontId="17" fillId="0" borderId="5" xfId="0" applyFont="1" applyBorder="1" applyAlignment="1" applyProtection="1">
      <alignment horizontal="left" vertical="center"/>
    </xf>
    <xf numFmtId="0" fontId="17" fillId="0" borderId="6" xfId="0" applyFont="1" applyBorder="1" applyAlignment="1" applyProtection="1">
      <alignment horizontal="left" vertical="center"/>
    </xf>
    <xf numFmtId="0" fontId="16" fillId="0" borderId="4" xfId="0" applyFont="1" applyBorder="1" applyAlignment="1" applyProtection="1">
      <alignment horizontal="left" vertical="center"/>
    </xf>
    <xf numFmtId="0" fontId="16" fillId="0" borderId="5" xfId="0" applyFont="1" applyBorder="1" applyAlignment="1" applyProtection="1">
      <alignment horizontal="left" vertical="center"/>
    </xf>
    <xf numFmtId="0" fontId="16" fillId="0" borderId="6" xfId="0" applyFont="1" applyBorder="1" applyAlignment="1" applyProtection="1">
      <alignment horizontal="left" vertical="center"/>
    </xf>
    <xf numFmtId="0" fontId="2" fillId="0" borderId="1" xfId="0" applyFont="1" applyBorder="1" applyAlignment="1" applyProtection="1">
      <alignment horizontal="left" vertical="center" wrapText="1"/>
    </xf>
    <xf numFmtId="0" fontId="8" fillId="0" borderId="1"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11" fillId="0" borderId="1" xfId="0" applyFont="1" applyBorder="1" applyAlignment="1" applyProtection="1">
      <alignment horizontal="left" vertical="center" wrapText="1"/>
    </xf>
    <xf numFmtId="0" fontId="0" fillId="3" borderId="1" xfId="0" applyFill="1" applyBorder="1" applyAlignment="1" applyProtection="1">
      <alignment horizontal="center"/>
      <protection locked="0"/>
    </xf>
    <xf numFmtId="0" fontId="3" fillId="0" borderId="4" xfId="0" applyFont="1" applyBorder="1" applyAlignment="1" applyProtection="1">
      <alignment horizontal="center" vertical="center" wrapText="1"/>
    </xf>
    <xf numFmtId="0" fontId="0" fillId="0" borderId="5" xfId="0" applyBorder="1" applyProtection="1"/>
    <xf numFmtId="0" fontId="0" fillId="0" borderId="6" xfId="0" applyBorder="1" applyProtection="1"/>
    <xf numFmtId="0" fontId="2" fillId="6" borderId="33" xfId="0" applyFont="1" applyFill="1" applyBorder="1" applyAlignment="1" applyProtection="1">
      <alignment horizontal="center" vertical="center" wrapText="1"/>
      <protection locked="0"/>
    </xf>
    <xf numFmtId="0" fontId="2" fillId="6" borderId="34" xfId="0" applyFont="1" applyFill="1" applyBorder="1" applyAlignment="1" applyProtection="1">
      <alignment horizontal="center" vertical="center" wrapText="1"/>
      <protection locked="0"/>
    </xf>
    <xf numFmtId="0" fontId="2" fillId="6" borderId="7" xfId="0" applyFont="1" applyFill="1" applyBorder="1" applyAlignment="1" applyProtection="1">
      <alignment horizontal="center" vertical="center" wrapText="1"/>
      <protection locked="0"/>
    </xf>
    <xf numFmtId="0" fontId="2" fillId="6" borderId="9"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left" vertical="center"/>
      <protection locked="0"/>
    </xf>
    <xf numFmtId="0" fontId="2" fillId="6" borderId="1" xfId="0" applyFont="1" applyFill="1" applyBorder="1" applyAlignment="1" applyProtection="1">
      <alignment horizontal="center" vertical="center"/>
      <protection locked="0"/>
    </xf>
    <xf numFmtId="0" fontId="8" fillId="6" borderId="4" xfId="0" applyFont="1" applyFill="1" applyBorder="1" applyAlignment="1" applyProtection="1">
      <alignment horizontal="left" vertical="center" wrapText="1"/>
      <protection locked="0"/>
    </xf>
    <xf numFmtId="0" fontId="8" fillId="6" borderId="5" xfId="0" applyFont="1" applyFill="1" applyBorder="1" applyAlignment="1" applyProtection="1">
      <alignment horizontal="left" vertical="center" wrapText="1"/>
      <protection locked="0"/>
    </xf>
    <xf numFmtId="0" fontId="8" fillId="6" borderId="6" xfId="0" applyFont="1" applyFill="1" applyBorder="1" applyAlignment="1" applyProtection="1">
      <alignment horizontal="left" vertical="center" wrapText="1"/>
      <protection locked="0"/>
    </xf>
    <xf numFmtId="0" fontId="8" fillId="6" borderId="7" xfId="0" applyFont="1" applyFill="1" applyBorder="1" applyAlignment="1" applyProtection="1">
      <alignment horizontal="left" vertical="center" wrapText="1"/>
      <protection locked="0"/>
    </xf>
    <xf numFmtId="0" fontId="8" fillId="6" borderId="8" xfId="0" applyFont="1" applyFill="1" applyBorder="1" applyAlignment="1" applyProtection="1">
      <alignment horizontal="left" vertical="center" wrapText="1"/>
      <protection locked="0"/>
    </xf>
    <xf numFmtId="0" fontId="8" fillId="6" borderId="9" xfId="0" applyFont="1" applyFill="1" applyBorder="1" applyAlignment="1" applyProtection="1">
      <alignment horizontal="left" vertical="center" wrapText="1"/>
      <protection locked="0"/>
    </xf>
    <xf numFmtId="0" fontId="11" fillId="0" borderId="1" xfId="0" applyFont="1" applyBorder="1" applyAlignment="1" applyProtection="1">
      <alignment horizontal="center" vertical="center" wrapText="1"/>
    </xf>
    <xf numFmtId="0" fontId="2" fillId="0" borderId="1" xfId="0" applyFont="1" applyBorder="1" applyAlignment="1" applyProtection="1">
      <alignment horizontal="left" vertical="center" wrapText="1" indent="2"/>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7" fillId="0" borderId="0" xfId="0" applyFont="1" applyAlignment="1" applyProtection="1">
      <alignment horizontal="left" vertical="center" wrapText="1"/>
    </xf>
    <xf numFmtId="0" fontId="32" fillId="6" borderId="56" xfId="0" applyFont="1" applyFill="1" applyBorder="1" applyAlignment="1" applyProtection="1">
      <alignment horizontal="left" vertical="center" wrapText="1" indent="5"/>
    </xf>
    <xf numFmtId="0" fontId="32" fillId="6" borderId="18" xfId="0" applyFont="1" applyFill="1" applyBorder="1" applyAlignment="1" applyProtection="1">
      <alignment horizontal="left" vertical="center" wrapText="1" indent="5"/>
    </xf>
    <xf numFmtId="0" fontId="32" fillId="6" borderId="22" xfId="0" applyFont="1" applyFill="1" applyBorder="1" applyAlignment="1" applyProtection="1">
      <alignment horizontal="left" vertical="center" wrapText="1" indent="5"/>
    </xf>
    <xf numFmtId="0" fontId="32" fillId="6" borderId="20" xfId="0" applyFont="1" applyFill="1" applyBorder="1" applyAlignment="1" applyProtection="1">
      <alignment horizontal="left" vertical="center" wrapText="1" indent="5"/>
    </xf>
    <xf numFmtId="0" fontId="2" fillId="0" borderId="35"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10" xfId="0" applyFont="1" applyBorder="1" applyAlignment="1" applyProtection="1">
      <alignment horizontal="left" vertical="center" wrapText="1"/>
    </xf>
    <xf numFmtId="0" fontId="2" fillId="0" borderId="11" xfId="0" applyFont="1" applyBorder="1" applyAlignment="1" applyProtection="1">
      <alignment horizontal="left" vertical="center" wrapText="1"/>
    </xf>
    <xf numFmtId="0" fontId="12" fillId="0" borderId="10" xfId="0" applyFont="1" applyBorder="1" applyAlignment="1" applyProtection="1">
      <alignment horizontal="left" vertical="center" wrapText="1"/>
    </xf>
    <xf numFmtId="0" fontId="12" fillId="0" borderId="11" xfId="0" applyFont="1" applyBorder="1" applyAlignment="1" applyProtection="1">
      <alignment horizontal="left" vertical="center" wrapText="1"/>
    </xf>
    <xf numFmtId="0" fontId="2" fillId="6" borderId="11" xfId="0" applyFont="1" applyFill="1" applyBorder="1" applyAlignment="1" applyProtection="1">
      <alignment horizontal="left" vertical="top" wrapText="1"/>
      <protection locked="0"/>
    </xf>
    <xf numFmtId="0" fontId="2" fillId="6" borderId="12" xfId="0" applyFont="1" applyFill="1" applyBorder="1" applyAlignment="1" applyProtection="1">
      <alignment horizontal="left" vertical="top" wrapText="1"/>
      <protection locked="0"/>
    </xf>
    <xf numFmtId="0" fontId="2" fillId="6" borderId="1" xfId="0" applyFont="1" applyFill="1" applyBorder="1" applyAlignment="1" applyProtection="1">
      <alignment horizontal="center"/>
      <protection locked="0"/>
    </xf>
    <xf numFmtId="0" fontId="2" fillId="6" borderId="1" xfId="0" applyFont="1" applyFill="1" applyBorder="1" applyAlignment="1" applyProtection="1">
      <alignment horizontal="center" vertical="center" wrapText="1"/>
      <protection locked="0"/>
    </xf>
    <xf numFmtId="0" fontId="11" fillId="3" borderId="1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0" fontId="2" fillId="0" borderId="13" xfId="0" applyFont="1" applyBorder="1" applyAlignment="1">
      <alignment horizontal="center" vertical="center" wrapText="1"/>
    </xf>
    <xf numFmtId="0" fontId="2" fillId="6" borderId="29" xfId="0" applyFont="1" applyFill="1" applyBorder="1" applyAlignment="1" applyProtection="1">
      <alignment vertical="top" wrapText="1"/>
      <protection locked="0"/>
    </xf>
    <xf numFmtId="0" fontId="2" fillId="6" borderId="28" xfId="0" applyFont="1" applyFill="1" applyBorder="1" applyAlignment="1" applyProtection="1">
      <alignment vertical="top" wrapText="1"/>
      <protection locked="0"/>
    </xf>
    <xf numFmtId="0" fontId="2" fillId="6" borderId="27" xfId="0" applyFont="1" applyFill="1" applyBorder="1" applyAlignment="1" applyProtection="1">
      <alignment vertical="top" wrapText="1"/>
      <protection locked="0"/>
    </xf>
    <xf numFmtId="0" fontId="2" fillId="6" borderId="26" xfId="0" applyFont="1" applyFill="1" applyBorder="1" applyAlignment="1" applyProtection="1">
      <alignment vertical="top" wrapText="1"/>
      <protection locked="0"/>
    </xf>
    <xf numFmtId="0" fontId="2" fillId="6" borderId="25" xfId="0" applyFont="1" applyFill="1" applyBorder="1" applyAlignment="1" applyProtection="1">
      <alignment vertical="top" wrapText="1"/>
      <protection locked="0"/>
    </xf>
    <xf numFmtId="0" fontId="2" fillId="6" borderId="24" xfId="0" applyFont="1" applyFill="1" applyBorder="1" applyAlignment="1" applyProtection="1">
      <alignment vertical="top" wrapText="1"/>
      <protection locked="0"/>
    </xf>
    <xf numFmtId="0" fontId="4" fillId="5" borderId="7" xfId="0" applyFont="1" applyFill="1" applyBorder="1" applyAlignment="1">
      <alignment horizontal="center" vertical="center"/>
    </xf>
    <xf numFmtId="0" fontId="0" fillId="0" borderId="8" xfId="0" applyBorder="1"/>
    <xf numFmtId="0" fontId="0" fillId="0" borderId="9" xfId="0" applyBorder="1"/>
    <xf numFmtId="0" fontId="26" fillId="0" borderId="0" xfId="0" applyFont="1" applyAlignment="1">
      <alignment horizontal="left" vertical="center" wrapText="1"/>
    </xf>
    <xf numFmtId="0" fontId="24" fillId="0" borderId="0" xfId="0" applyFont="1" applyAlignment="1">
      <alignment horizontal="left" vertical="center" wrapText="1" readingOrder="1"/>
    </xf>
    <xf numFmtId="0" fontId="2" fillId="6" borderId="23" xfId="0" applyFont="1" applyFill="1" applyBorder="1" applyAlignment="1" applyProtection="1">
      <alignment horizontal="left" vertical="top" wrapText="1"/>
      <protection locked="0"/>
    </xf>
    <xf numFmtId="0" fontId="2" fillId="6" borderId="30" xfId="0" applyFont="1" applyFill="1" applyBorder="1" applyAlignment="1" applyProtection="1">
      <alignment horizontal="left" vertical="top" wrapText="1"/>
      <protection locked="0"/>
    </xf>
    <xf numFmtId="0" fontId="2" fillId="6" borderId="17" xfId="0" applyFont="1" applyFill="1" applyBorder="1" applyAlignment="1" applyProtection="1">
      <alignment horizontal="left" vertical="top" wrapText="1"/>
      <protection locked="0"/>
    </xf>
    <xf numFmtId="0" fontId="2" fillId="6" borderId="59" xfId="0" applyFont="1" applyFill="1" applyBorder="1" applyAlignment="1" applyProtection="1">
      <alignment vertical="top" wrapText="1"/>
      <protection locked="0"/>
    </xf>
    <xf numFmtId="0" fontId="2" fillId="6" borderId="60" xfId="0" applyFont="1" applyFill="1" applyBorder="1" applyAlignment="1" applyProtection="1">
      <alignment vertical="top" wrapText="1"/>
      <protection locked="0"/>
    </xf>
    <xf numFmtId="0" fontId="2" fillId="6" borderId="61" xfId="0" applyFont="1" applyFill="1" applyBorder="1" applyAlignment="1" applyProtection="1">
      <alignment vertical="top" wrapText="1"/>
      <protection locked="0"/>
    </xf>
    <xf numFmtId="0" fontId="4" fillId="5" borderId="4" xfId="0" applyFont="1" applyFill="1" applyBorder="1" applyAlignment="1">
      <alignment horizontal="center" vertical="center"/>
    </xf>
    <xf numFmtId="0" fontId="0" fillId="0" borderId="5" xfId="0" applyBorder="1"/>
    <xf numFmtId="0" fontId="0" fillId="0" borderId="6" xfId="0" applyBorder="1"/>
    <xf numFmtId="0" fontId="9" fillId="0" borderId="0" xfId="0" applyFont="1" applyAlignment="1">
      <alignment horizontal="left" vertical="center" wrapText="1"/>
    </xf>
    <xf numFmtId="0" fontId="4" fillId="0" borderId="4"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2" fillId="6" borderId="37" xfId="0" applyFont="1" applyFill="1" applyBorder="1" applyAlignment="1" applyProtection="1">
      <alignment horizontal="left" vertical="center" wrapText="1"/>
      <protection locked="0" hidden="1"/>
    </xf>
    <xf numFmtId="0" fontId="2" fillId="6" borderId="38" xfId="0" applyFont="1" applyFill="1" applyBorder="1" applyAlignment="1" applyProtection="1">
      <alignment horizontal="left" vertical="center" wrapText="1"/>
      <protection locked="0" hidden="1"/>
    </xf>
    <xf numFmtId="0" fontId="2" fillId="6" borderId="39" xfId="0" applyFont="1" applyFill="1" applyBorder="1" applyAlignment="1" applyProtection="1">
      <alignment horizontal="left" vertical="center" wrapText="1"/>
      <protection locked="0" hidden="1"/>
    </xf>
    <xf numFmtId="0" fontId="2" fillId="6" borderId="82" xfId="0" applyFont="1" applyFill="1" applyBorder="1" applyAlignment="1" applyProtection="1">
      <alignment horizontal="left" vertical="center" wrapText="1"/>
      <protection locked="0" hidden="1"/>
    </xf>
    <xf numFmtId="0" fontId="2" fillId="6" borderId="25" xfId="0" applyFont="1" applyFill="1" applyBorder="1" applyAlignment="1" applyProtection="1">
      <alignment horizontal="left" vertical="center" wrapText="1"/>
      <protection locked="0" hidden="1"/>
    </xf>
    <xf numFmtId="0" fontId="2" fillId="6" borderId="83" xfId="0" applyFont="1" applyFill="1" applyBorder="1" applyAlignment="1" applyProtection="1">
      <alignment horizontal="left" vertical="center" wrapText="1"/>
      <protection locked="0" hidden="1"/>
    </xf>
    <xf numFmtId="0" fontId="2" fillId="6" borderId="84" xfId="0" applyFont="1" applyFill="1" applyBorder="1" applyAlignment="1" applyProtection="1">
      <alignment horizontal="left" vertical="center" wrapText="1"/>
      <protection locked="0" hidden="1"/>
    </xf>
    <xf numFmtId="0" fontId="2" fillId="6" borderId="85" xfId="0" applyFont="1" applyFill="1" applyBorder="1" applyAlignment="1" applyProtection="1">
      <alignment horizontal="left" vertical="center" wrapText="1"/>
      <protection locked="0" hidden="1"/>
    </xf>
    <xf numFmtId="0" fontId="2" fillId="6" borderId="86" xfId="0" applyFont="1" applyFill="1" applyBorder="1" applyAlignment="1" applyProtection="1">
      <alignment horizontal="left" vertical="center" wrapText="1"/>
      <protection locked="0" hidden="1"/>
    </xf>
    <xf numFmtId="0" fontId="4" fillId="0" borderId="33"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2" fillId="6" borderId="1" xfId="0" applyFont="1" applyFill="1" applyBorder="1" applyAlignment="1" applyProtection="1">
      <alignment horizontal="left" vertical="center" wrapText="1"/>
      <protection locked="0" hidden="1"/>
    </xf>
    <xf numFmtId="0" fontId="4" fillId="0" borderId="1" xfId="0" applyFont="1" applyBorder="1" applyAlignment="1" applyProtection="1">
      <alignment horizontal="center" vertical="center" wrapText="1"/>
      <protection hidden="1"/>
    </xf>
    <xf numFmtId="0" fontId="4" fillId="0" borderId="8" xfId="0" applyFont="1" applyBorder="1" applyAlignment="1" applyProtection="1">
      <alignment horizontal="left" vertical="center" wrapText="1"/>
      <protection hidden="1"/>
    </xf>
    <xf numFmtId="0" fontId="32" fillId="6" borderId="56" xfId="0" applyFont="1" applyFill="1" applyBorder="1" applyAlignment="1" applyProtection="1">
      <alignment horizontal="left" vertical="center" wrapText="1" indent="5"/>
      <protection hidden="1"/>
    </xf>
    <xf numFmtId="0" fontId="32" fillId="6" borderId="18" xfId="0" applyFont="1" applyFill="1" applyBorder="1" applyAlignment="1" applyProtection="1">
      <alignment horizontal="left" vertical="center" wrapText="1" indent="5"/>
      <protection hidden="1"/>
    </xf>
    <xf numFmtId="0" fontId="32" fillId="6" borderId="22" xfId="0" applyFont="1" applyFill="1" applyBorder="1" applyAlignment="1" applyProtection="1">
      <alignment horizontal="left" vertical="center" wrapText="1" indent="5"/>
      <protection hidden="1"/>
    </xf>
    <xf numFmtId="0" fontId="32" fillId="6" borderId="20" xfId="0" applyFont="1" applyFill="1" applyBorder="1" applyAlignment="1" applyProtection="1">
      <alignment horizontal="left" vertical="center" wrapText="1" indent="5"/>
      <protection hidden="1"/>
    </xf>
    <xf numFmtId="0" fontId="32" fillId="0" borderId="36" xfId="0" applyFont="1" applyBorder="1" applyAlignment="1" applyProtection="1">
      <alignment horizontal="center" vertical="top" wrapText="1"/>
      <protection hidden="1"/>
    </xf>
    <xf numFmtId="0" fontId="32" fillId="0" borderId="36" xfId="0" applyFont="1" applyBorder="1" applyAlignment="1" applyProtection="1">
      <alignment horizontal="left" vertical="top" wrapText="1"/>
      <protection hidden="1"/>
    </xf>
    <xf numFmtId="0" fontId="4" fillId="5" borderId="4" xfId="0" applyFont="1" applyFill="1" applyBorder="1" applyAlignment="1" applyProtection="1">
      <alignment horizontal="center" vertical="center"/>
      <protection hidden="1"/>
    </xf>
    <xf numFmtId="0" fontId="4" fillId="5" borderId="5" xfId="0" applyFont="1" applyFill="1" applyBorder="1" applyAlignment="1" applyProtection="1">
      <alignment horizontal="center" vertical="center"/>
      <protection hidden="1"/>
    </xf>
    <xf numFmtId="0" fontId="4" fillId="5" borderId="6" xfId="0" applyFont="1" applyFill="1" applyBorder="1" applyAlignment="1" applyProtection="1">
      <alignment horizontal="center" vertical="center"/>
      <protection hidden="1"/>
    </xf>
    <xf numFmtId="0" fontId="4" fillId="5" borderId="7" xfId="0" applyFont="1" applyFill="1" applyBorder="1" applyAlignment="1" applyProtection="1">
      <alignment horizontal="center" vertical="center"/>
      <protection hidden="1"/>
    </xf>
    <xf numFmtId="0" fontId="4" fillId="5" borderId="8" xfId="0"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center"/>
      <protection hidden="1"/>
    </xf>
    <xf numFmtId="0" fontId="39" fillId="0" borderId="52" xfId="0" applyFont="1" applyBorder="1" applyAlignment="1" applyProtection="1">
      <alignment horizontal="center" vertical="center" wrapText="1"/>
      <protection hidden="1"/>
    </xf>
    <xf numFmtId="0" fontId="2" fillId="0" borderId="33" xfId="0" applyFont="1" applyBorder="1" applyAlignment="1" applyProtection="1">
      <alignment horizontal="center" vertical="center" wrapText="1"/>
      <protection hidden="1"/>
    </xf>
    <xf numFmtId="0" fontId="0" fillId="0" borderId="0" xfId="0" applyBorder="1" applyProtection="1">
      <protection hidden="1"/>
    </xf>
    <xf numFmtId="0" fontId="0" fillId="0" borderId="48" xfId="0" applyBorder="1" applyProtection="1">
      <protection hidden="1"/>
    </xf>
    <xf numFmtId="0" fontId="2" fillId="0" borderId="0" xfId="0" applyFont="1" applyBorder="1" applyAlignment="1" applyProtection="1">
      <alignment horizontal="center" vertical="center" wrapText="1"/>
      <protection hidden="1"/>
    </xf>
    <xf numFmtId="0" fontId="2" fillId="0" borderId="48" xfId="0" applyFont="1" applyBorder="1" applyAlignment="1" applyProtection="1">
      <alignment horizontal="center" vertical="center" wrapText="1"/>
      <protection hidden="1"/>
    </xf>
    <xf numFmtId="0" fontId="0" fillId="0" borderId="49" xfId="0" applyBorder="1" applyAlignment="1" applyProtection="1">
      <alignment horizontal="center" vertical="top" wrapText="1"/>
      <protection hidden="1"/>
    </xf>
    <xf numFmtId="0" fontId="0" fillId="0" borderId="0" xfId="0" applyBorder="1" applyAlignment="1" applyProtection="1">
      <alignment horizontal="center" vertical="top" wrapText="1"/>
      <protection hidden="1"/>
    </xf>
    <xf numFmtId="14" fontId="67" fillId="6" borderId="50" xfId="0" applyNumberFormat="1" applyFont="1" applyFill="1" applyBorder="1" applyAlignment="1" applyProtection="1">
      <alignment horizontal="center"/>
      <protection locked="0" hidden="1"/>
    </xf>
    <xf numFmtId="14" fontId="67" fillId="6" borderId="34" xfId="0" applyNumberFormat="1" applyFont="1" applyFill="1" applyBorder="1" applyAlignment="1" applyProtection="1">
      <alignment horizontal="center"/>
      <protection locked="0" hidden="1"/>
    </xf>
    <xf numFmtId="0" fontId="38" fillId="0" borderId="50" xfId="0" applyFont="1" applyBorder="1" applyAlignment="1" applyProtection="1">
      <alignment horizontal="center" vertical="center" wrapText="1"/>
      <protection hidden="1"/>
    </xf>
    <xf numFmtId="0" fontId="38" fillId="0" borderId="34" xfId="0" applyFont="1" applyBorder="1" applyAlignment="1" applyProtection="1">
      <alignment horizontal="center" vertical="center" wrapText="1"/>
      <protection hidden="1"/>
    </xf>
    <xf numFmtId="0" fontId="2" fillId="6" borderId="33" xfId="0" applyFont="1" applyFill="1" applyBorder="1" applyAlignment="1" applyProtection="1">
      <alignment horizontal="center" vertical="center" wrapText="1"/>
      <protection locked="0" hidden="1"/>
    </xf>
    <xf numFmtId="0" fontId="2" fillId="6" borderId="0" xfId="0" applyFont="1" applyFill="1" applyBorder="1" applyAlignment="1" applyProtection="1">
      <alignment horizontal="center" vertical="center" wrapText="1"/>
      <protection locked="0" hidden="1"/>
    </xf>
    <xf numFmtId="0" fontId="2" fillId="6" borderId="48" xfId="0" applyFont="1" applyFill="1" applyBorder="1" applyAlignment="1" applyProtection="1">
      <alignment horizontal="center" vertical="center" wrapText="1"/>
      <protection locked="0" hidden="1"/>
    </xf>
    <xf numFmtId="0" fontId="21" fillId="6" borderId="50" xfId="0" applyFont="1" applyFill="1" applyBorder="1" applyAlignment="1" applyProtection="1">
      <alignment horizontal="center"/>
      <protection locked="0" hidden="1"/>
    </xf>
    <xf numFmtId="0" fontId="21" fillId="6" borderId="34" xfId="0" applyFont="1" applyFill="1" applyBorder="1" applyAlignment="1" applyProtection="1">
      <alignment horizontal="center"/>
      <protection locked="0" hidden="1"/>
    </xf>
    <xf numFmtId="0" fontId="21" fillId="6" borderId="53" xfId="0" applyFont="1" applyFill="1" applyBorder="1" applyAlignment="1" applyProtection="1">
      <alignment horizontal="center"/>
      <protection locked="0" hidden="1"/>
    </xf>
    <xf numFmtId="0" fontId="21" fillId="6" borderId="55" xfId="0" applyFont="1" applyFill="1" applyBorder="1" applyAlignment="1" applyProtection="1">
      <alignment horizontal="center"/>
      <protection locked="0" hidden="1"/>
    </xf>
    <xf numFmtId="0" fontId="2" fillId="6" borderId="50" xfId="0" applyFont="1" applyFill="1" applyBorder="1" applyAlignment="1" applyProtection="1">
      <alignment horizontal="center" vertical="center" wrapText="1"/>
      <protection locked="0" hidden="1"/>
    </xf>
    <xf numFmtId="0" fontId="2" fillId="6" borderId="34" xfId="0" applyFont="1" applyFill="1" applyBorder="1" applyAlignment="1" applyProtection="1">
      <alignment horizontal="center" vertical="center" wrapText="1"/>
      <protection locked="0" hidden="1"/>
    </xf>
    <xf numFmtId="0" fontId="38" fillId="0" borderId="51" xfId="0" applyFont="1" applyBorder="1" applyAlignment="1" applyProtection="1">
      <alignment horizontal="center" vertical="center" wrapText="1"/>
      <protection hidden="1"/>
    </xf>
    <xf numFmtId="0" fontId="38" fillId="0" borderId="54" xfId="0" applyFont="1" applyBorder="1" applyAlignment="1" applyProtection="1">
      <alignment horizontal="center" vertical="center" wrapText="1"/>
      <protection hidden="1"/>
    </xf>
    <xf numFmtId="0" fontId="2" fillId="0" borderId="41" xfId="0" applyFont="1" applyBorder="1" applyAlignment="1" applyProtection="1">
      <alignment horizontal="center" vertical="top" wrapText="1"/>
      <protection hidden="1"/>
    </xf>
    <xf numFmtId="0" fontId="2" fillId="0" borderId="42" xfId="0" applyFont="1" applyBorder="1" applyAlignment="1" applyProtection="1">
      <alignment horizontal="center" vertical="top" wrapText="1"/>
      <protection hidden="1"/>
    </xf>
    <xf numFmtId="0" fontId="2" fillId="0" borderId="52" xfId="0" applyFont="1" applyBorder="1" applyAlignment="1" applyProtection="1">
      <alignment horizontal="center" vertical="center" wrapText="1"/>
      <protection hidden="1"/>
    </xf>
    <xf numFmtId="0" fontId="2" fillId="0" borderId="47" xfId="0" applyFont="1" applyBorder="1" applyAlignment="1" applyProtection="1">
      <alignment horizontal="center" vertical="center" wrapText="1"/>
      <protection hidden="1"/>
    </xf>
    <xf numFmtId="0" fontId="60" fillId="9" borderId="34" xfId="0" applyFont="1" applyFill="1" applyBorder="1" applyAlignment="1" applyProtection="1">
      <alignment horizontal="right" vertical="center" textRotation="90"/>
      <protection hidden="1"/>
    </xf>
    <xf numFmtId="0" fontId="41" fillId="6" borderId="21" xfId="0" applyFont="1" applyFill="1" applyBorder="1" applyAlignment="1" applyProtection="1">
      <alignment horizontal="left" vertical="top"/>
      <protection locked="0" hidden="1"/>
    </xf>
    <xf numFmtId="0" fontId="41" fillId="6" borderId="0" xfId="0" applyFont="1" applyFill="1" applyBorder="1" applyAlignment="1" applyProtection="1">
      <alignment horizontal="left" vertical="top"/>
      <protection locked="0" hidden="1"/>
    </xf>
    <xf numFmtId="0" fontId="41" fillId="6" borderId="19" xfId="0" applyFont="1" applyFill="1" applyBorder="1" applyAlignment="1" applyProtection="1">
      <alignment horizontal="left" vertical="top"/>
      <protection locked="0" hidden="1"/>
    </xf>
    <xf numFmtId="0" fontId="41" fillId="6" borderId="70" xfId="0" applyFont="1" applyFill="1" applyBorder="1" applyAlignment="1" applyProtection="1">
      <alignment horizontal="left" vertical="top"/>
      <protection locked="0" hidden="1"/>
    </xf>
    <xf numFmtId="0" fontId="41" fillId="6" borderId="71" xfId="0" applyFont="1" applyFill="1" applyBorder="1" applyAlignment="1" applyProtection="1">
      <alignment horizontal="left" vertical="top"/>
      <protection locked="0" hidden="1"/>
    </xf>
    <xf numFmtId="0" fontId="41" fillId="6" borderId="72" xfId="0" applyFont="1" applyFill="1" applyBorder="1" applyAlignment="1" applyProtection="1">
      <alignment horizontal="left" vertical="top"/>
      <protection locked="0" hidden="1"/>
    </xf>
    <xf numFmtId="0" fontId="41" fillId="6" borderId="22" xfId="0" applyFont="1" applyFill="1" applyBorder="1" applyAlignment="1" applyProtection="1">
      <alignment horizontal="left" vertical="top"/>
      <protection locked="0" hidden="1"/>
    </xf>
    <xf numFmtId="0" fontId="41" fillId="6" borderId="58" xfId="0" applyFont="1" applyFill="1" applyBorder="1" applyAlignment="1" applyProtection="1">
      <alignment horizontal="left" vertical="top"/>
      <protection locked="0" hidden="1"/>
    </xf>
    <xf numFmtId="0" fontId="41" fillId="6" borderId="20" xfId="0" applyFont="1" applyFill="1" applyBorder="1" applyAlignment="1" applyProtection="1">
      <alignment horizontal="left" vertical="top"/>
      <protection locked="0" hidden="1"/>
    </xf>
    <xf numFmtId="0" fontId="3" fillId="0" borderId="29" xfId="0" applyFont="1" applyBorder="1" applyAlignment="1" applyProtection="1">
      <alignment horizontal="left" vertical="center" wrapText="1"/>
      <protection hidden="1"/>
    </xf>
    <xf numFmtId="0" fontId="3" fillId="0" borderId="28" xfId="0" applyFont="1" applyBorder="1" applyAlignment="1" applyProtection="1">
      <alignment horizontal="left" vertical="center" wrapText="1"/>
      <protection hidden="1"/>
    </xf>
    <xf numFmtId="0" fontId="3" fillId="0" borderId="27" xfId="0" applyFont="1" applyBorder="1" applyAlignment="1" applyProtection="1">
      <alignment horizontal="left" vertical="center" wrapText="1"/>
      <protection hidden="1"/>
    </xf>
    <xf numFmtId="0" fontId="4" fillId="8" borderId="4" xfId="0" applyFont="1" applyFill="1" applyBorder="1" applyAlignment="1" applyProtection="1">
      <alignment horizontal="center" vertical="center"/>
      <protection hidden="1"/>
    </xf>
    <xf numFmtId="0" fontId="4" fillId="8" borderId="5" xfId="0" applyFont="1" applyFill="1" applyBorder="1" applyAlignment="1" applyProtection="1">
      <alignment horizontal="center" vertical="center"/>
      <protection hidden="1"/>
    </xf>
    <xf numFmtId="0" fontId="4" fillId="8" borderId="6" xfId="0" applyFont="1" applyFill="1" applyBorder="1" applyAlignment="1" applyProtection="1">
      <alignment horizontal="center" vertical="center"/>
      <protection hidden="1"/>
    </xf>
    <xf numFmtId="0" fontId="50" fillId="8" borderId="8" xfId="0" applyFont="1" applyFill="1" applyBorder="1" applyAlignment="1" applyProtection="1">
      <alignment vertical="center" shrinkToFit="1"/>
      <protection hidden="1"/>
    </xf>
    <xf numFmtId="0" fontId="50" fillId="8" borderId="9" xfId="0" applyFont="1" applyFill="1" applyBorder="1" applyAlignment="1" applyProtection="1">
      <alignment vertical="center" shrinkToFit="1"/>
      <protection hidden="1"/>
    </xf>
    <xf numFmtId="0" fontId="3" fillId="0" borderId="25" xfId="0" applyFont="1" applyBorder="1" applyAlignment="1" applyProtection="1">
      <alignment horizontal="left" vertical="center" wrapText="1"/>
      <protection hidden="1"/>
    </xf>
    <xf numFmtId="0" fontId="3" fillId="0" borderId="24" xfId="0" applyFont="1" applyBorder="1" applyAlignment="1" applyProtection="1">
      <alignment horizontal="left" vertical="center" wrapText="1"/>
      <protection hidden="1"/>
    </xf>
    <xf numFmtId="0" fontId="3" fillId="0" borderId="60" xfId="0" applyFont="1" applyBorder="1" applyAlignment="1" applyProtection="1">
      <alignment horizontal="left" vertical="center" wrapText="1"/>
      <protection hidden="1"/>
    </xf>
    <xf numFmtId="0" fontId="3" fillId="0" borderId="61" xfId="0" applyFont="1" applyBorder="1" applyAlignment="1" applyProtection="1">
      <alignment horizontal="left" vertical="center" wrapText="1"/>
      <protection hidden="1"/>
    </xf>
    <xf numFmtId="0" fontId="28" fillId="0" borderId="66" xfId="0" applyFont="1" applyBorder="1" applyAlignment="1" applyProtection="1">
      <alignment horizontal="center" vertical="center" wrapText="1"/>
      <protection hidden="1"/>
    </xf>
    <xf numFmtId="0" fontId="3" fillId="0" borderId="62" xfId="0" applyFont="1" applyBorder="1" applyAlignment="1" applyProtection="1">
      <alignment horizontal="center" vertical="center" wrapText="1"/>
      <protection hidden="1"/>
    </xf>
    <xf numFmtId="0" fontId="3" fillId="0" borderId="63" xfId="0" applyFont="1" applyBorder="1" applyAlignment="1" applyProtection="1">
      <alignment horizontal="center" vertical="center" wrapText="1"/>
      <protection hidden="1"/>
    </xf>
    <xf numFmtId="0" fontId="3" fillId="0" borderId="64" xfId="0" applyFont="1" applyBorder="1" applyAlignment="1" applyProtection="1">
      <alignment horizontal="center" vertical="center" wrapText="1"/>
      <protection hidden="1"/>
    </xf>
    <xf numFmtId="0" fontId="28" fillId="0" borderId="76" xfId="0" applyFont="1" applyBorder="1" applyAlignment="1" applyProtection="1">
      <alignment horizontal="center" vertical="center" wrapText="1"/>
      <protection hidden="1"/>
    </xf>
    <xf numFmtId="0" fontId="28" fillId="0" borderId="77" xfId="0" applyFont="1" applyBorder="1" applyAlignment="1" applyProtection="1">
      <alignment horizontal="center" vertical="center" wrapText="1"/>
      <protection hidden="1"/>
    </xf>
    <xf numFmtId="0" fontId="3" fillId="0" borderId="32" xfId="0" applyFont="1" applyBorder="1" applyAlignment="1" applyProtection="1">
      <alignment horizontal="center" vertical="center" wrapText="1"/>
      <protection hidden="1"/>
    </xf>
    <xf numFmtId="0" fontId="3" fillId="0" borderId="78" xfId="0" applyFont="1" applyBorder="1" applyAlignment="1" applyProtection="1">
      <alignment horizontal="center" vertical="center" wrapText="1"/>
      <protection hidden="1"/>
    </xf>
    <xf numFmtId="0" fontId="3" fillId="0" borderId="31" xfId="0" applyFont="1" applyBorder="1" applyAlignment="1" applyProtection="1">
      <alignment horizontal="center" vertical="center" wrapText="1"/>
      <protection hidden="1"/>
    </xf>
    <xf numFmtId="0" fontId="2" fillId="0" borderId="10" xfId="0" applyFont="1" applyBorder="1" applyAlignment="1" applyProtection="1">
      <alignment horizontal="left" vertical="center" wrapText="1"/>
      <protection hidden="1"/>
    </xf>
    <xf numFmtId="0" fontId="2" fillId="0" borderId="11" xfId="0" applyFont="1" applyBorder="1" applyAlignment="1" applyProtection="1">
      <alignment horizontal="left" vertical="center" wrapText="1"/>
      <protection hidden="1"/>
    </xf>
    <xf numFmtId="0" fontId="2" fillId="0" borderId="12" xfId="0" applyFont="1" applyBorder="1" applyAlignment="1" applyProtection="1">
      <alignment horizontal="left" vertical="center" wrapText="1"/>
      <protection hidden="1"/>
    </xf>
    <xf numFmtId="0" fontId="4" fillId="8" borderId="4" xfId="0" applyFont="1" applyFill="1" applyBorder="1" applyAlignment="1" applyProtection="1">
      <alignment horizontal="center" vertical="center" wrapText="1"/>
      <protection hidden="1"/>
    </xf>
    <xf numFmtId="0" fontId="4" fillId="8" borderId="7" xfId="0" applyFont="1" applyFill="1" applyBorder="1" applyAlignment="1" applyProtection="1">
      <alignment horizontal="center" vertical="center" wrapText="1"/>
      <protection hidden="1"/>
    </xf>
    <xf numFmtId="0" fontId="4" fillId="8" borderId="8" xfId="0" applyFont="1" applyFill="1" applyBorder="1" applyAlignment="1" applyProtection="1">
      <alignment horizontal="center" vertical="center"/>
      <protection hidden="1"/>
    </xf>
    <xf numFmtId="0" fontId="4" fillId="8" borderId="9" xfId="0" applyFont="1" applyFill="1" applyBorder="1" applyAlignment="1" applyProtection="1">
      <alignment horizontal="center" vertical="center"/>
      <protection hidden="1"/>
    </xf>
    <xf numFmtId="0" fontId="2" fillId="0" borderId="0" xfId="0" applyFont="1" applyAlignment="1" applyProtection="1">
      <alignment horizontal="left" wrapText="1"/>
      <protection hidden="1"/>
    </xf>
    <xf numFmtId="0" fontId="50" fillId="8" borderId="10" xfId="0" applyFont="1" applyFill="1" applyBorder="1" applyAlignment="1" applyProtection="1">
      <alignment horizontal="left"/>
      <protection hidden="1"/>
    </xf>
    <xf numFmtId="0" fontId="50" fillId="8" borderId="11" xfId="0" applyFont="1" applyFill="1" applyBorder="1" applyAlignment="1" applyProtection="1">
      <alignment horizontal="left"/>
      <protection hidden="1"/>
    </xf>
    <xf numFmtId="0" fontId="50" fillId="8" borderId="12" xfId="0" applyFont="1" applyFill="1" applyBorder="1" applyAlignment="1" applyProtection="1">
      <alignment horizontal="left"/>
      <protection hidden="1"/>
    </xf>
    <xf numFmtId="0" fontId="2" fillId="6" borderId="4" xfId="0" applyFont="1" applyFill="1" applyBorder="1" applyAlignment="1" applyProtection="1">
      <alignment horizontal="left" vertical="top" wrapText="1"/>
      <protection locked="0" hidden="1"/>
    </xf>
    <xf numFmtId="0" fontId="2" fillId="6" borderId="5" xfId="0" applyFont="1" applyFill="1" applyBorder="1" applyAlignment="1" applyProtection="1">
      <alignment horizontal="left" vertical="top" wrapText="1"/>
      <protection locked="0" hidden="1"/>
    </xf>
    <xf numFmtId="0" fontId="2" fillId="6" borderId="6" xfId="0" applyFont="1" applyFill="1" applyBorder="1" applyAlignment="1" applyProtection="1">
      <alignment horizontal="left" vertical="top" wrapText="1"/>
      <protection locked="0" hidden="1"/>
    </xf>
    <xf numFmtId="0" fontId="2" fillId="6" borderId="33" xfId="0" applyFont="1" applyFill="1" applyBorder="1" applyAlignment="1" applyProtection="1">
      <alignment horizontal="left" vertical="top" wrapText="1"/>
      <protection locked="0" hidden="1"/>
    </xf>
    <xf numFmtId="0" fontId="2" fillId="6" borderId="0" xfId="0" applyFont="1" applyFill="1" applyBorder="1" applyAlignment="1" applyProtection="1">
      <alignment horizontal="left" vertical="top" wrapText="1"/>
      <protection locked="0" hidden="1"/>
    </xf>
    <xf numFmtId="0" fontId="2" fillId="6" borderId="34" xfId="0" applyFont="1" applyFill="1" applyBorder="1" applyAlignment="1" applyProtection="1">
      <alignment horizontal="left" vertical="top" wrapText="1"/>
      <protection locked="0" hidden="1"/>
    </xf>
    <xf numFmtId="0" fontId="2" fillId="6" borderId="7" xfId="0" applyFont="1" applyFill="1" applyBorder="1" applyAlignment="1" applyProtection="1">
      <alignment horizontal="left" vertical="top" wrapText="1"/>
      <protection locked="0" hidden="1"/>
    </xf>
    <xf numFmtId="0" fontId="2" fillId="6" borderId="8" xfId="0" applyFont="1" applyFill="1" applyBorder="1" applyAlignment="1" applyProtection="1">
      <alignment horizontal="left" vertical="top" wrapText="1"/>
      <protection locked="0" hidden="1"/>
    </xf>
    <xf numFmtId="0" fontId="2" fillId="6" borderId="9" xfId="0" applyFont="1" applyFill="1" applyBorder="1" applyAlignment="1" applyProtection="1">
      <alignment horizontal="left" vertical="top" wrapText="1"/>
      <protection locked="0" hidden="1"/>
    </xf>
    <xf numFmtId="0" fontId="2" fillId="0" borderId="10" xfId="0" applyFont="1" applyBorder="1" applyAlignment="1" applyProtection="1">
      <alignment horizontal="left" vertical="top" wrapText="1"/>
      <protection hidden="1"/>
    </xf>
    <xf numFmtId="0" fontId="2" fillId="0" borderId="11" xfId="0" applyFont="1" applyBorder="1" applyAlignment="1" applyProtection="1">
      <alignment horizontal="left" vertical="top" wrapText="1"/>
      <protection hidden="1"/>
    </xf>
    <xf numFmtId="0" fontId="2" fillId="0" borderId="12" xfId="0" applyFont="1" applyBorder="1" applyAlignment="1" applyProtection="1">
      <alignment horizontal="left" vertical="top" wrapText="1"/>
      <protection hidden="1"/>
    </xf>
    <xf numFmtId="0" fontId="2" fillId="6" borderId="10" xfId="0" applyFont="1" applyFill="1" applyBorder="1" applyAlignment="1" applyProtection="1">
      <alignment horizontal="left" vertical="top" wrapText="1"/>
      <protection locked="0" hidden="1"/>
    </xf>
    <xf numFmtId="0" fontId="2" fillId="6" borderId="11" xfId="0" applyFont="1" applyFill="1" applyBorder="1" applyAlignment="1" applyProtection="1">
      <alignment horizontal="left" vertical="top" wrapText="1"/>
      <protection locked="0" hidden="1"/>
    </xf>
    <xf numFmtId="0" fontId="2" fillId="6" borderId="12" xfId="0" applyFont="1" applyFill="1" applyBorder="1" applyAlignment="1" applyProtection="1">
      <alignment horizontal="left" vertical="top" wrapText="1"/>
      <protection locked="0" hidden="1"/>
    </xf>
    <xf numFmtId="0" fontId="22" fillId="0" borderId="21" xfId="0" applyFont="1" applyBorder="1" applyAlignment="1">
      <alignment horizontal="right" vertical="top" wrapText="1"/>
    </xf>
    <xf numFmtId="0" fontId="22" fillId="0" borderId="0" xfId="0" applyFont="1" applyBorder="1" applyAlignment="1">
      <alignment horizontal="right" vertical="top" wrapText="1"/>
    </xf>
    <xf numFmtId="0" fontId="3" fillId="6" borderId="0" xfId="0" applyFont="1" applyFill="1" applyBorder="1" applyAlignment="1" applyProtection="1">
      <alignment vertical="top" wrapText="1"/>
      <protection locked="0"/>
    </xf>
    <xf numFmtId="0" fontId="3" fillId="6" borderId="19" xfId="0" applyFont="1" applyFill="1" applyBorder="1" applyAlignment="1" applyProtection="1">
      <alignment vertical="top" wrapText="1"/>
      <protection locked="0"/>
    </xf>
    <xf numFmtId="0" fontId="3" fillId="6" borderId="21" xfId="0" applyFont="1" applyFill="1" applyBorder="1" applyAlignment="1" applyProtection="1">
      <alignment vertical="top" wrapText="1"/>
      <protection locked="0"/>
    </xf>
    <xf numFmtId="0" fontId="3" fillId="6" borderId="22" xfId="0" applyFont="1" applyFill="1" applyBorder="1" applyAlignment="1" applyProtection="1">
      <alignment vertical="top" wrapText="1"/>
      <protection locked="0"/>
    </xf>
    <xf numFmtId="0" fontId="3" fillId="6" borderId="58" xfId="0" applyFont="1" applyFill="1" applyBorder="1" applyAlignment="1" applyProtection="1">
      <alignment vertical="top" wrapText="1"/>
      <protection locked="0"/>
    </xf>
    <xf numFmtId="0" fontId="3" fillId="6" borderId="20" xfId="0" applyFont="1" applyFill="1" applyBorder="1" applyAlignment="1" applyProtection="1">
      <alignment vertical="top" wrapText="1"/>
      <protection locked="0"/>
    </xf>
    <xf numFmtId="0" fontId="62" fillId="0" borderId="21" xfId="0" applyFont="1" applyBorder="1" applyAlignment="1">
      <alignment horizontal="center" vertical="top" wrapText="1"/>
    </xf>
    <xf numFmtId="0" fontId="62" fillId="0" borderId="0" xfId="0" applyFont="1" applyBorder="1" applyAlignment="1">
      <alignment horizontal="center" vertical="top" wrapText="1"/>
    </xf>
    <xf numFmtId="0" fontId="62" fillId="0" borderId="19" xfId="0" applyFont="1" applyBorder="1" applyAlignment="1">
      <alignment horizontal="center" vertical="top" wrapText="1"/>
    </xf>
    <xf numFmtId="0" fontId="2" fillId="6" borderId="0" xfId="0" applyFont="1" applyFill="1" applyBorder="1" applyAlignment="1" applyProtection="1">
      <alignment vertical="top" wrapText="1"/>
      <protection locked="0"/>
    </xf>
    <xf numFmtId="0" fontId="2" fillId="6" borderId="19" xfId="0" applyFont="1" applyFill="1" applyBorder="1" applyAlignment="1" applyProtection="1">
      <alignment vertical="top" wrapText="1"/>
      <protection locked="0"/>
    </xf>
    <xf numFmtId="0" fontId="62" fillId="0" borderId="56" xfId="0" applyFont="1" applyBorder="1" applyAlignment="1">
      <alignment horizontal="center" vertical="top" wrapText="1"/>
    </xf>
    <xf numFmtId="0" fontId="62" fillId="0" borderId="57" xfId="0" applyFont="1" applyBorder="1" applyAlignment="1">
      <alignment horizontal="center" vertical="top" wrapText="1"/>
    </xf>
    <xf numFmtId="0" fontId="62" fillId="0" borderId="18" xfId="0" applyFont="1" applyBorder="1" applyAlignment="1">
      <alignment horizontal="center" vertical="top" wrapText="1"/>
    </xf>
    <xf numFmtId="0" fontId="4" fillId="8" borderId="4" xfId="0"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6" xfId="0" applyFont="1" applyFill="1" applyBorder="1" applyAlignment="1">
      <alignment horizontal="center" vertical="center"/>
    </xf>
    <xf numFmtId="0" fontId="4" fillId="8" borderId="7" xfId="0" applyFont="1" applyFill="1" applyBorder="1" applyAlignment="1">
      <alignment horizontal="center" vertical="center" wrapText="1"/>
    </xf>
    <xf numFmtId="0" fontId="4" fillId="8" borderId="8" xfId="0" applyFont="1" applyFill="1" applyBorder="1" applyAlignment="1">
      <alignment horizontal="center" vertical="center"/>
    </xf>
    <xf numFmtId="0" fontId="4" fillId="8" borderId="9" xfId="0" applyFont="1" applyFill="1" applyBorder="1" applyAlignment="1">
      <alignment horizontal="center" vertical="center"/>
    </xf>
    <xf numFmtId="0" fontId="39" fillId="0" borderId="52" xfId="0" applyFont="1" applyBorder="1" applyAlignment="1">
      <alignment horizontal="center" vertical="center" wrapText="1"/>
    </xf>
    <xf numFmtId="0" fontId="0" fillId="0" borderId="0" xfId="0" applyBorder="1" applyAlignment="1">
      <alignment horizontal="center" vertical="top" wrapText="1"/>
    </xf>
    <xf numFmtId="0" fontId="3" fillId="6" borderId="33"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79" xfId="0" applyFont="1" applyFill="1" applyBorder="1" applyAlignment="1">
      <alignment horizontal="center" vertical="center" wrapText="1"/>
    </xf>
    <xf numFmtId="0" fontId="3" fillId="6" borderId="80"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34"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2" fillId="6" borderId="55" xfId="0" applyFont="1" applyFill="1" applyBorder="1" applyAlignment="1">
      <alignment horizontal="center" vertical="center" wrapText="1"/>
    </xf>
    <xf numFmtId="0" fontId="38" fillId="0" borderId="51" xfId="0" applyFont="1" applyBorder="1" applyAlignment="1">
      <alignment horizontal="center" vertical="center" wrapText="1"/>
    </xf>
    <xf numFmtId="0" fontId="38" fillId="0" borderId="54" xfId="0" applyFont="1" applyBorder="1" applyAlignment="1">
      <alignment horizontal="center" vertical="center" wrapText="1"/>
    </xf>
    <xf numFmtId="0" fontId="38" fillId="0" borderId="50" xfId="0" applyFont="1" applyBorder="1" applyAlignment="1">
      <alignment horizontal="center" vertical="center" wrapText="1"/>
    </xf>
    <xf numFmtId="0" fontId="38" fillId="0" borderId="34" xfId="0" applyFont="1" applyBorder="1" applyAlignment="1">
      <alignment horizontal="center" vertical="center" wrapText="1"/>
    </xf>
    <xf numFmtId="0" fontId="21" fillId="6" borderId="53" xfId="0" applyFont="1" applyFill="1" applyBorder="1" applyAlignment="1">
      <alignment horizontal="center"/>
    </xf>
    <xf numFmtId="0" fontId="21" fillId="6" borderId="55" xfId="0" applyFont="1" applyFill="1" applyBorder="1" applyAlignment="1">
      <alignment horizontal="center"/>
    </xf>
    <xf numFmtId="0" fontId="4" fillId="5" borderId="5" xfId="0" applyFont="1" applyFill="1" applyBorder="1" applyAlignment="1">
      <alignment horizontal="center" vertical="center"/>
    </xf>
    <xf numFmtId="0" fontId="4" fillId="5" borderId="6" xfId="0" applyFont="1" applyFill="1" applyBorder="1" applyAlignment="1">
      <alignment horizontal="center" vertical="center"/>
    </xf>
    <xf numFmtId="0" fontId="2" fillId="0" borderId="41" xfId="0" applyFont="1" applyBorder="1" applyAlignment="1">
      <alignment horizontal="center" vertical="top" wrapText="1"/>
    </xf>
    <xf numFmtId="0" fontId="2" fillId="0" borderId="42" xfId="0" applyFont="1" applyBorder="1" applyAlignment="1">
      <alignment horizontal="center" vertical="top" wrapText="1"/>
    </xf>
    <xf numFmtId="0" fontId="2" fillId="0" borderId="52" xfId="0" applyFont="1" applyBorder="1" applyAlignment="1">
      <alignment horizontal="center" vertical="center" wrapText="1"/>
    </xf>
    <xf numFmtId="0" fontId="2" fillId="0" borderId="47" xfId="0" applyFont="1" applyBorder="1" applyAlignment="1">
      <alignment horizontal="center" vertical="center" wrapText="1"/>
    </xf>
  </cellXfs>
  <cellStyles count="2">
    <cellStyle name="Lien hypertexte" xfId="1" builtinId="8"/>
    <cellStyle name="Normal" xfId="0" builtinId="0"/>
  </cellStyles>
  <dxfs count="0"/>
  <tableStyles count="0" defaultTableStyle="TableStyleMedium2" defaultPivotStyle="PivotStyleLight16"/>
  <colors>
    <mruColors>
      <color rgb="FFFFCCFF"/>
      <color rgb="FFFFFF99"/>
      <color rgb="FFCCFFCC"/>
      <color rgb="FF800000"/>
      <color rgb="FF6600CC"/>
      <color rgb="FF9933FF"/>
      <color rgb="FF3333FF"/>
      <color rgb="FFFFFF00"/>
      <color rgb="FFFFFFCC"/>
      <color rgb="FFEBF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F5 Retour IEN'!A1"/><Relationship Id="rId13" Type="http://schemas.openxmlformats.org/officeDocument/2006/relationships/image" Target="../media/image4.emf"/><Relationship Id="rId3" Type="http://schemas.openxmlformats.org/officeDocument/2006/relationships/hyperlink" Target="#'F0 Etat des lieux '!A1"/><Relationship Id="rId7" Type="http://schemas.openxmlformats.org/officeDocument/2006/relationships/hyperlink" Target="#'F4 Fiches action '!A1"/><Relationship Id="rId12" Type="http://schemas.openxmlformats.org/officeDocument/2006/relationships/hyperlink" Target="#Calendrier!A1"/><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hyperlink" Target="#'F3 Projet d&#8217;&#233;cole'!A1"/><Relationship Id="rId11" Type="http://schemas.openxmlformats.org/officeDocument/2006/relationships/image" Target="../media/image3.emf"/><Relationship Id="rId5" Type="http://schemas.openxmlformats.org/officeDocument/2006/relationships/hyperlink" Target="#'F2 Objectifs'!A1"/><Relationship Id="rId10" Type="http://schemas.openxmlformats.org/officeDocument/2006/relationships/hyperlink" Target="#'F7 Avenant'!A1"/><Relationship Id="rId4" Type="http://schemas.openxmlformats.org/officeDocument/2006/relationships/hyperlink" Target="#'F1 Diagnostic'!A1"/><Relationship Id="rId9" Type="http://schemas.openxmlformats.org/officeDocument/2006/relationships/hyperlink" Target="#'F6 Demande formation'!A1"/></Relationships>
</file>

<file path=xl/drawings/_rels/drawing10.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Etapes!A1"/><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7.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4.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0.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5.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6.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7.xml.rels><?xml version="1.0" encoding="UTF-8" standalone="yes"?>
<Relationships xmlns="http://schemas.openxmlformats.org/package/2006/relationships"><Relationship Id="rId3" Type="http://schemas.openxmlformats.org/officeDocument/2006/relationships/hyperlink" Target="#Calendrier!A1"/><Relationship Id="rId7" Type="http://schemas.openxmlformats.org/officeDocument/2006/relationships/image" Target="../media/image9.png"/><Relationship Id="rId2" Type="http://schemas.openxmlformats.org/officeDocument/2006/relationships/hyperlink" Target="#'F4 Fiches action '!A1"/><Relationship Id="rId1" Type="http://schemas.openxmlformats.org/officeDocument/2006/relationships/image" Target="../media/image11.jpeg"/><Relationship Id="rId6" Type="http://schemas.openxmlformats.org/officeDocument/2006/relationships/image" Target="../media/image6.emf"/><Relationship Id="rId5" Type="http://schemas.openxmlformats.org/officeDocument/2006/relationships/hyperlink" Target="#Etapes!A1"/><Relationship Id="rId4" Type="http://schemas.openxmlformats.org/officeDocument/2006/relationships/image" Target="../media/image8.wmf"/></Relationships>
</file>

<file path=xl/drawings/_rels/drawing8.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_rels/drawing9.xml.rels><?xml version="1.0" encoding="UTF-8" standalone="yes"?>
<Relationships xmlns="http://schemas.openxmlformats.org/package/2006/relationships"><Relationship Id="rId3" Type="http://schemas.openxmlformats.org/officeDocument/2006/relationships/image" Target="../media/image8.wmf"/><Relationship Id="rId2" Type="http://schemas.openxmlformats.org/officeDocument/2006/relationships/hyperlink" Target="#Calendrier!A1"/><Relationship Id="rId1" Type="http://schemas.openxmlformats.org/officeDocument/2006/relationships/image" Target="../media/image11.jpeg"/><Relationship Id="rId6" Type="http://schemas.openxmlformats.org/officeDocument/2006/relationships/image" Target="../media/image9.png"/><Relationship Id="rId5" Type="http://schemas.openxmlformats.org/officeDocument/2006/relationships/image" Target="../media/image6.emf"/><Relationship Id="rId4" Type="http://schemas.openxmlformats.org/officeDocument/2006/relationships/hyperlink" Target="#Etape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100</xdr:row>
      <xdr:rowOff>0</xdr:rowOff>
    </xdr:from>
    <xdr:to>
      <xdr:col>1</xdr:col>
      <xdr:colOff>11850</xdr:colOff>
      <xdr:row>147</xdr:row>
      <xdr:rowOff>79417</xdr:rowOff>
    </xdr:to>
    <xdr:pic>
      <xdr:nvPicPr>
        <xdr:cNvPr id="22" name="Picture 8"/>
        <xdr:cNvPicPr>
          <a:picLocks noChangeArrowheads="1"/>
        </xdr:cNvPicPr>
      </xdr:nvPicPr>
      <xdr:blipFill>
        <a:blip xmlns:r="http://schemas.openxmlformats.org/officeDocument/2006/relationships" r:embed="rId1" cstate="print"/>
        <a:srcRect/>
        <a:stretch>
          <a:fillRect/>
        </a:stretch>
      </xdr:blipFill>
      <xdr:spPr bwMode="auto">
        <a:xfrm>
          <a:off x="0" y="19050000"/>
          <a:ext cx="7308000" cy="9032917"/>
        </a:xfrm>
        <a:prstGeom prst="rect">
          <a:avLst/>
        </a:prstGeom>
        <a:noFill/>
      </xdr:spPr>
    </xdr:pic>
    <xdr:clientData/>
  </xdr:twoCellAnchor>
  <xdr:twoCellAnchor editAs="oneCell">
    <xdr:from>
      <xdr:col>0</xdr:col>
      <xdr:colOff>0</xdr:colOff>
      <xdr:row>50</xdr:row>
      <xdr:rowOff>2</xdr:rowOff>
    </xdr:from>
    <xdr:to>
      <xdr:col>1</xdr:col>
      <xdr:colOff>11850</xdr:colOff>
      <xdr:row>99</xdr:row>
      <xdr:rowOff>169502</xdr:rowOff>
    </xdr:to>
    <xdr:pic>
      <xdr:nvPicPr>
        <xdr:cNvPr id="2054" name="Picture 6"/>
        <xdr:cNvPicPr>
          <a:picLocks noChangeArrowheads="1"/>
        </xdr:cNvPicPr>
      </xdr:nvPicPr>
      <xdr:blipFill>
        <a:blip xmlns:r="http://schemas.openxmlformats.org/officeDocument/2006/relationships" r:embed="rId2" cstate="print"/>
        <a:srcRect/>
        <a:stretch>
          <a:fillRect/>
        </a:stretch>
      </xdr:blipFill>
      <xdr:spPr bwMode="auto">
        <a:xfrm>
          <a:off x="0" y="9525002"/>
          <a:ext cx="7308000" cy="9504000"/>
        </a:xfrm>
        <a:prstGeom prst="rect">
          <a:avLst/>
        </a:prstGeom>
        <a:noFill/>
      </xdr:spPr>
    </xdr:pic>
    <xdr:clientData/>
  </xdr:twoCellAnchor>
  <xdr:twoCellAnchor>
    <xdr:from>
      <xdr:col>0</xdr:col>
      <xdr:colOff>885824</xdr:colOff>
      <xdr:row>66</xdr:row>
      <xdr:rowOff>104775</xdr:rowOff>
    </xdr:from>
    <xdr:to>
      <xdr:col>0</xdr:col>
      <xdr:colOff>3117824</xdr:colOff>
      <xdr:row>67</xdr:row>
      <xdr:rowOff>76200</xdr:rowOff>
    </xdr:to>
    <xdr:sp macro="" textlink="">
      <xdr:nvSpPr>
        <xdr:cNvPr id="9" name="Rectangle 8">
          <a:hlinkClick xmlns:r="http://schemas.openxmlformats.org/officeDocument/2006/relationships" r:id="rId3"/>
        </xdr:cNvPr>
        <xdr:cNvSpPr/>
      </xdr:nvSpPr>
      <xdr:spPr>
        <a:xfrm>
          <a:off x="885824" y="12677775"/>
          <a:ext cx="2232000" cy="161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4210050</xdr:colOff>
      <xdr:row>74</xdr:row>
      <xdr:rowOff>66675</xdr:rowOff>
    </xdr:from>
    <xdr:to>
      <xdr:col>0</xdr:col>
      <xdr:colOff>5614050</xdr:colOff>
      <xdr:row>75</xdr:row>
      <xdr:rowOff>28575</xdr:rowOff>
    </xdr:to>
    <xdr:sp macro="" textlink="">
      <xdr:nvSpPr>
        <xdr:cNvPr id="11" name="Rectangle 10">
          <a:hlinkClick xmlns:r="http://schemas.openxmlformats.org/officeDocument/2006/relationships" r:id="rId4"/>
        </xdr:cNvPr>
        <xdr:cNvSpPr/>
      </xdr:nvSpPr>
      <xdr:spPr>
        <a:xfrm>
          <a:off x="4210050" y="14163675"/>
          <a:ext cx="1404000" cy="1524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847725</xdr:colOff>
      <xdr:row>77</xdr:row>
      <xdr:rowOff>133350</xdr:rowOff>
    </xdr:from>
    <xdr:to>
      <xdr:col>0</xdr:col>
      <xdr:colOff>3043725</xdr:colOff>
      <xdr:row>78</xdr:row>
      <xdr:rowOff>133350</xdr:rowOff>
    </xdr:to>
    <xdr:sp macro="" textlink="">
      <xdr:nvSpPr>
        <xdr:cNvPr id="14" name="Rectangle 13">
          <a:hlinkClick xmlns:r="http://schemas.openxmlformats.org/officeDocument/2006/relationships" r:id="rId5"/>
        </xdr:cNvPr>
        <xdr:cNvSpPr/>
      </xdr:nvSpPr>
      <xdr:spPr>
        <a:xfrm>
          <a:off x="847725" y="14801850"/>
          <a:ext cx="2196000" cy="1905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876299</xdr:colOff>
      <xdr:row>81</xdr:row>
      <xdr:rowOff>9525</xdr:rowOff>
    </xdr:from>
    <xdr:to>
      <xdr:col>0</xdr:col>
      <xdr:colOff>2856299</xdr:colOff>
      <xdr:row>82</xdr:row>
      <xdr:rowOff>28575</xdr:rowOff>
    </xdr:to>
    <xdr:sp macro="" textlink="">
      <xdr:nvSpPr>
        <xdr:cNvPr id="17" name="Rectangle 16">
          <a:hlinkClick xmlns:r="http://schemas.openxmlformats.org/officeDocument/2006/relationships" r:id="rId6"/>
        </xdr:cNvPr>
        <xdr:cNvSpPr/>
      </xdr:nvSpPr>
      <xdr:spPr>
        <a:xfrm>
          <a:off x="876299" y="15440025"/>
          <a:ext cx="198000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857250</xdr:colOff>
      <xdr:row>85</xdr:row>
      <xdr:rowOff>85725</xdr:rowOff>
    </xdr:from>
    <xdr:to>
      <xdr:col>0</xdr:col>
      <xdr:colOff>2477250</xdr:colOff>
      <xdr:row>86</xdr:row>
      <xdr:rowOff>76200</xdr:rowOff>
    </xdr:to>
    <xdr:sp macro="" textlink="">
      <xdr:nvSpPr>
        <xdr:cNvPr id="18" name="Rectangle 17">
          <a:hlinkClick xmlns:r="http://schemas.openxmlformats.org/officeDocument/2006/relationships" r:id="rId7"/>
        </xdr:cNvPr>
        <xdr:cNvSpPr/>
      </xdr:nvSpPr>
      <xdr:spPr>
        <a:xfrm>
          <a:off x="857250" y="16278225"/>
          <a:ext cx="1620000" cy="1809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866775</xdr:colOff>
      <xdr:row>111</xdr:row>
      <xdr:rowOff>57150</xdr:rowOff>
    </xdr:from>
    <xdr:to>
      <xdr:col>0</xdr:col>
      <xdr:colOff>3314775</xdr:colOff>
      <xdr:row>112</xdr:row>
      <xdr:rowOff>19050</xdr:rowOff>
    </xdr:to>
    <xdr:sp macro="" textlink="">
      <xdr:nvSpPr>
        <xdr:cNvPr id="19" name="Rectangle 18">
          <a:hlinkClick xmlns:r="http://schemas.openxmlformats.org/officeDocument/2006/relationships" r:id="rId8"/>
        </xdr:cNvPr>
        <xdr:cNvSpPr/>
      </xdr:nvSpPr>
      <xdr:spPr>
        <a:xfrm>
          <a:off x="866775" y="21202650"/>
          <a:ext cx="2448000" cy="1524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866774</xdr:colOff>
      <xdr:row>113</xdr:row>
      <xdr:rowOff>104775</xdr:rowOff>
    </xdr:from>
    <xdr:to>
      <xdr:col>0</xdr:col>
      <xdr:colOff>1586774</xdr:colOff>
      <xdr:row>114</xdr:row>
      <xdr:rowOff>114300</xdr:rowOff>
    </xdr:to>
    <xdr:sp macro="" textlink="">
      <xdr:nvSpPr>
        <xdr:cNvPr id="20" name="Rectangle 19">
          <a:hlinkClick xmlns:r="http://schemas.openxmlformats.org/officeDocument/2006/relationships" r:id="rId9"/>
        </xdr:cNvPr>
        <xdr:cNvSpPr/>
      </xdr:nvSpPr>
      <xdr:spPr>
        <a:xfrm>
          <a:off x="866774" y="21631275"/>
          <a:ext cx="720000" cy="2000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1343025</xdr:colOff>
      <xdr:row>118</xdr:row>
      <xdr:rowOff>114300</xdr:rowOff>
    </xdr:from>
    <xdr:to>
      <xdr:col>0</xdr:col>
      <xdr:colOff>3899025</xdr:colOff>
      <xdr:row>119</xdr:row>
      <xdr:rowOff>76200</xdr:rowOff>
    </xdr:to>
    <xdr:sp macro="" textlink="">
      <xdr:nvSpPr>
        <xdr:cNvPr id="21" name="Rectangle 20">
          <a:hlinkClick xmlns:r="http://schemas.openxmlformats.org/officeDocument/2006/relationships" r:id="rId10"/>
        </xdr:cNvPr>
        <xdr:cNvSpPr/>
      </xdr:nvSpPr>
      <xdr:spPr>
        <a:xfrm>
          <a:off x="1343025" y="22593300"/>
          <a:ext cx="2556000" cy="1524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0</xdr:col>
      <xdr:colOff>0</xdr:colOff>
      <xdr:row>0</xdr:row>
      <xdr:rowOff>0</xdr:rowOff>
    </xdr:from>
    <xdr:to>
      <xdr:col>1</xdr:col>
      <xdr:colOff>11850</xdr:colOff>
      <xdr:row>49</xdr:row>
      <xdr:rowOff>133500</xdr:rowOff>
    </xdr:to>
    <xdr:pic>
      <xdr:nvPicPr>
        <xdr:cNvPr id="16" name="Picture 5"/>
        <xdr:cNvPicPr>
          <a:picLocks noChangeArrowheads="1"/>
        </xdr:cNvPicPr>
      </xdr:nvPicPr>
      <xdr:blipFill>
        <a:blip xmlns:r="http://schemas.openxmlformats.org/officeDocument/2006/relationships" r:embed="rId11" cstate="print"/>
        <a:srcRect/>
        <a:stretch>
          <a:fillRect/>
        </a:stretch>
      </xdr:blipFill>
      <xdr:spPr bwMode="auto">
        <a:xfrm>
          <a:off x="0" y="0"/>
          <a:ext cx="7308000" cy="9468000"/>
        </a:xfrm>
        <a:prstGeom prst="rect">
          <a:avLst/>
        </a:prstGeom>
        <a:noFill/>
      </xdr:spPr>
    </xdr:pic>
    <xdr:clientData/>
  </xdr:twoCellAnchor>
  <xdr:twoCellAnchor editAs="oneCell">
    <xdr:from>
      <xdr:col>1</xdr:col>
      <xdr:colOff>0</xdr:colOff>
      <xdr:row>0</xdr:row>
      <xdr:rowOff>0</xdr:rowOff>
    </xdr:from>
    <xdr:to>
      <xdr:col>2</xdr:col>
      <xdr:colOff>240473</xdr:colOff>
      <xdr:row>2</xdr:row>
      <xdr:rowOff>54935</xdr:rowOff>
    </xdr:to>
    <xdr:pic>
      <xdr:nvPicPr>
        <xdr:cNvPr id="24" name="Image 23">
          <a:hlinkClick xmlns:r="http://schemas.openxmlformats.org/officeDocument/2006/relationships" r:id="rId12"/>
        </xdr:cNvPr>
        <xdr:cNvPicPr/>
      </xdr:nvPicPr>
      <xdr:blipFill>
        <a:blip xmlns:r="http://schemas.openxmlformats.org/officeDocument/2006/relationships" r:embed="rId13" cstate="print"/>
        <a:srcRect/>
        <a:stretch>
          <a:fillRect/>
        </a:stretch>
      </xdr:blipFill>
      <xdr:spPr bwMode="auto">
        <a:xfrm>
          <a:off x="7296150" y="0"/>
          <a:ext cx="1440623" cy="43593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417486</xdr:colOff>
      <xdr:row>6</xdr:row>
      <xdr:rowOff>38100</xdr:rowOff>
    </xdr:to>
    <xdr:pic>
      <xdr:nvPicPr>
        <xdr:cNvPr id="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446186" cy="1171575"/>
        </a:xfrm>
        <a:prstGeom prst="rect">
          <a:avLst/>
        </a:prstGeom>
        <a:noFill/>
        <a:ln w="9525">
          <a:noFill/>
          <a:miter lim="800000"/>
          <a:headEnd/>
          <a:tailEnd/>
        </a:ln>
      </xdr:spPr>
    </xdr:pic>
    <xdr:clientData/>
  </xdr:twoCellAnchor>
  <xdr:twoCellAnchor>
    <xdr:from>
      <xdr:col>8</xdr:col>
      <xdr:colOff>0</xdr:colOff>
      <xdr:row>0</xdr:row>
      <xdr:rowOff>0</xdr:rowOff>
    </xdr:from>
    <xdr:to>
      <xdr:col>9</xdr:col>
      <xdr:colOff>609600</xdr:colOff>
      <xdr:row>2</xdr:row>
      <xdr:rowOff>28575</xdr:rowOff>
    </xdr:to>
    <xdr:pic>
      <xdr:nvPicPr>
        <xdr:cNvPr id="3"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8848725" y="0"/>
          <a:ext cx="1371600" cy="428625"/>
        </a:xfrm>
        <a:prstGeom prst="rect">
          <a:avLst/>
        </a:prstGeom>
        <a:noFill/>
        <a:ln w="9525">
          <a:noFill/>
          <a:miter lim="800000"/>
          <a:headEnd/>
          <a:tailEnd/>
        </a:ln>
      </xdr:spPr>
    </xdr:pic>
    <xdr:clientData fPrintsWithSheet="0"/>
  </xdr:twoCellAnchor>
  <xdr:twoCellAnchor editAs="oneCell">
    <xdr:from>
      <xdr:col>8</xdr:col>
      <xdr:colOff>0</xdr:colOff>
      <xdr:row>3</xdr:row>
      <xdr:rowOff>0</xdr:rowOff>
    </xdr:from>
    <xdr:to>
      <xdr:col>9</xdr:col>
      <xdr:colOff>573848</xdr:colOff>
      <xdr:row>5</xdr:row>
      <xdr:rowOff>64460</xdr:rowOff>
    </xdr:to>
    <xdr:pic>
      <xdr:nvPicPr>
        <xdr:cNvPr id="4" name="Image 3">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10210800" y="581025"/>
          <a:ext cx="1440623" cy="435935"/>
        </a:xfrm>
        <a:prstGeom prst="rect">
          <a:avLst/>
        </a:prstGeom>
        <a:noFill/>
        <a:ln w="9525">
          <a:noFill/>
          <a:miter lim="800000"/>
          <a:headEnd/>
          <a:tailEnd/>
        </a:ln>
      </xdr:spPr>
    </xdr:pic>
    <xdr:clientData/>
  </xdr:twoCellAnchor>
  <xdr:twoCellAnchor>
    <xdr:from>
      <xdr:col>10</xdr:col>
      <xdr:colOff>40824</xdr:colOff>
      <xdr:row>0</xdr:row>
      <xdr:rowOff>0</xdr:rowOff>
    </xdr:from>
    <xdr:to>
      <xdr:col>10</xdr:col>
      <xdr:colOff>449071</xdr:colOff>
      <xdr:row>1</xdr:row>
      <xdr:rowOff>169500</xdr:rowOff>
    </xdr:to>
    <xdr:pic>
      <xdr:nvPicPr>
        <xdr:cNvPr id="5" name="Image 4" descr="Danger Panneau.png"/>
        <xdr:cNvPicPr>
          <a:picLocks noChangeAspect="1"/>
        </xdr:cNvPicPr>
      </xdr:nvPicPr>
      <xdr:blipFill>
        <a:blip xmlns:r="http://schemas.openxmlformats.org/officeDocument/2006/relationships" r:embed="rId6" cstate="print"/>
        <a:stretch>
          <a:fillRect/>
        </a:stretch>
      </xdr:blipFill>
      <xdr:spPr>
        <a:xfrm>
          <a:off x="8746674" y="0"/>
          <a:ext cx="408247" cy="350475"/>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0</xdr:row>
      <xdr:rowOff>0</xdr:rowOff>
    </xdr:from>
    <xdr:to>
      <xdr:col>1</xdr:col>
      <xdr:colOff>1386841</xdr:colOff>
      <xdr:row>6</xdr:row>
      <xdr:rowOff>38100</xdr:rowOff>
    </xdr:to>
    <xdr:pic>
      <xdr:nvPicPr>
        <xdr:cNvPr id="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381001" y="0"/>
          <a:ext cx="1386840" cy="1181100"/>
        </a:xfrm>
        <a:prstGeom prst="rect">
          <a:avLst/>
        </a:prstGeom>
        <a:noFill/>
      </xdr:spPr>
    </xdr:pic>
    <xdr:clientData/>
  </xdr:twoCellAnchor>
  <xdr:twoCellAnchor editAs="oneCell">
    <xdr:from>
      <xdr:col>6</xdr:col>
      <xdr:colOff>0</xdr:colOff>
      <xdr:row>0</xdr:row>
      <xdr:rowOff>0</xdr:rowOff>
    </xdr:from>
    <xdr:to>
      <xdr:col>7</xdr:col>
      <xdr:colOff>573848</xdr:colOff>
      <xdr:row>2</xdr:row>
      <xdr:rowOff>73985</xdr:rowOff>
    </xdr:to>
    <xdr:pic>
      <xdr:nvPicPr>
        <xdr:cNvPr id="3" name="Image 2">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7477125" y="0"/>
          <a:ext cx="1440623" cy="43593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448310</xdr:colOff>
      <xdr:row>6</xdr:row>
      <xdr:rowOff>30480</xdr:rowOff>
    </xdr:to>
    <xdr:pic>
      <xdr:nvPicPr>
        <xdr:cNvPr id="7" name="Image 6" descr="DSDEN-ain-gris-pap"/>
        <xdr:cNvPicPr/>
      </xdr:nvPicPr>
      <xdr:blipFill>
        <a:blip xmlns:r="http://schemas.openxmlformats.org/officeDocument/2006/relationships" r:embed="rId1" cstate="print"/>
        <a:srcRect/>
        <a:stretch>
          <a:fillRect/>
        </a:stretch>
      </xdr:blipFill>
      <xdr:spPr bwMode="auto">
        <a:xfrm>
          <a:off x="180975" y="0"/>
          <a:ext cx="1391285" cy="1173480"/>
        </a:xfrm>
        <a:prstGeom prst="rect">
          <a:avLst/>
        </a:prstGeom>
        <a:noFill/>
        <a:ln w="9525">
          <a:noFill/>
          <a:miter lim="800000"/>
          <a:headEnd/>
          <a:tailEnd/>
        </a:ln>
      </xdr:spPr>
    </xdr:pic>
    <xdr:clientData/>
  </xdr:twoCellAnchor>
  <xdr:twoCellAnchor>
    <xdr:from>
      <xdr:col>10</xdr:col>
      <xdr:colOff>0</xdr:colOff>
      <xdr:row>0</xdr:row>
      <xdr:rowOff>0</xdr:rowOff>
    </xdr:from>
    <xdr:to>
      <xdr:col>11</xdr:col>
      <xdr:colOff>609600</xdr:colOff>
      <xdr:row>2</xdr:row>
      <xdr:rowOff>38100</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91375" y="0"/>
          <a:ext cx="1371600" cy="419100"/>
        </a:xfrm>
        <a:prstGeom prst="rect">
          <a:avLst/>
        </a:prstGeom>
        <a:noFill/>
        <a:ln w="9525">
          <a:noFill/>
          <a:miter lim="800000"/>
          <a:headEnd/>
          <a:tailEnd/>
        </a:ln>
      </xdr:spPr>
    </xdr:pic>
    <xdr:clientData fPrintsWithSheet="0"/>
  </xdr:twoCellAnchor>
  <xdr:twoCellAnchor editAs="oneCell">
    <xdr:from>
      <xdr:col>10</xdr:col>
      <xdr:colOff>0</xdr:colOff>
      <xdr:row>3</xdr:row>
      <xdr:rowOff>0</xdr:rowOff>
    </xdr:from>
    <xdr:to>
      <xdr:col>11</xdr:col>
      <xdr:colOff>602423</xdr:colOff>
      <xdr:row>5</xdr:row>
      <xdr:rowOff>54935</xdr:rowOff>
    </xdr:to>
    <xdr:pic>
      <xdr:nvPicPr>
        <xdr:cNvPr id="8" name="Image 7">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8201025" y="571500"/>
          <a:ext cx="1440623" cy="435935"/>
        </a:xfrm>
        <a:prstGeom prst="rect">
          <a:avLst/>
        </a:prstGeom>
        <a:noFill/>
        <a:ln w="9525">
          <a:noFill/>
          <a:miter lim="800000"/>
          <a:headEnd/>
          <a:tailEnd/>
        </a:ln>
      </xdr:spPr>
    </xdr:pic>
    <xdr:clientData/>
  </xdr:twoCellAnchor>
  <xdr:twoCellAnchor>
    <xdr:from>
      <xdr:col>10</xdr:col>
      <xdr:colOff>40824</xdr:colOff>
      <xdr:row>6</xdr:row>
      <xdr:rowOff>0</xdr:rowOff>
    </xdr:from>
    <xdr:to>
      <xdr:col>10</xdr:col>
      <xdr:colOff>449071</xdr:colOff>
      <xdr:row>7</xdr:row>
      <xdr:rowOff>169500</xdr:rowOff>
    </xdr:to>
    <xdr:pic>
      <xdr:nvPicPr>
        <xdr:cNvPr id="13" name="Image 12" descr="Danger Panneau.png"/>
        <xdr:cNvPicPr>
          <a:picLocks noChangeAspect="1"/>
        </xdr:cNvPicPr>
      </xdr:nvPicPr>
      <xdr:blipFill>
        <a:blip xmlns:r="http://schemas.openxmlformats.org/officeDocument/2006/relationships" r:embed="rId6" cstate="print"/>
        <a:stretch>
          <a:fillRect/>
        </a:stretch>
      </xdr:blipFill>
      <xdr:spPr>
        <a:xfrm>
          <a:off x="8245931" y="1143000"/>
          <a:ext cx="408247" cy="360000"/>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27</xdr:colOff>
      <xdr:row>0</xdr:row>
      <xdr:rowOff>27</xdr:rowOff>
    </xdr:from>
    <xdr:to>
      <xdr:col>2</xdr:col>
      <xdr:colOff>538190</xdr:colOff>
      <xdr:row>5</xdr:row>
      <xdr:rowOff>119090</xdr:rowOff>
    </xdr:to>
    <xdr:pic>
      <xdr:nvPicPr>
        <xdr:cNvPr id="2" name="Image 1" descr="DSDEN-ain-gris-p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 y="27"/>
          <a:ext cx="1300163" cy="107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0</xdr:colOff>
      <xdr:row>0</xdr:row>
      <xdr:rowOff>0</xdr:rowOff>
    </xdr:from>
    <xdr:to>
      <xdr:col>11</xdr:col>
      <xdr:colOff>609600</xdr:colOff>
      <xdr:row>2</xdr:row>
      <xdr:rowOff>38100</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6858000" y="0"/>
          <a:ext cx="1371600" cy="428625"/>
        </a:xfrm>
        <a:prstGeom prst="rect">
          <a:avLst/>
        </a:prstGeom>
        <a:noFill/>
        <a:ln w="9525">
          <a:noFill/>
          <a:miter lim="800000"/>
          <a:headEnd/>
          <a:tailEnd/>
        </a:ln>
      </xdr:spPr>
    </xdr:pic>
    <xdr:clientData fPrintsWithSheet="0"/>
  </xdr:twoCellAnchor>
  <xdr:twoCellAnchor editAs="oneCell">
    <xdr:from>
      <xdr:col>10</xdr:col>
      <xdr:colOff>0</xdr:colOff>
      <xdr:row>3</xdr:row>
      <xdr:rowOff>0</xdr:rowOff>
    </xdr:from>
    <xdr:to>
      <xdr:col>11</xdr:col>
      <xdr:colOff>602423</xdr:colOff>
      <xdr:row>5</xdr:row>
      <xdr:rowOff>35885</xdr:rowOff>
    </xdr:to>
    <xdr:pic>
      <xdr:nvPicPr>
        <xdr:cNvPr id="5" name="Image 4">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6972300" y="581025"/>
          <a:ext cx="1440623" cy="435935"/>
        </a:xfrm>
        <a:prstGeom prst="rect">
          <a:avLst/>
        </a:prstGeom>
        <a:noFill/>
        <a:ln w="9525">
          <a:noFill/>
          <a:miter lim="800000"/>
          <a:headEnd/>
          <a:tailEnd/>
        </a:ln>
      </xdr:spPr>
    </xdr:pic>
    <xdr:clientData/>
  </xdr:twoCellAnchor>
  <xdr:twoCellAnchor>
    <xdr:from>
      <xdr:col>12</xdr:col>
      <xdr:colOff>40824</xdr:colOff>
      <xdr:row>0</xdr:row>
      <xdr:rowOff>0</xdr:rowOff>
    </xdr:from>
    <xdr:to>
      <xdr:col>12</xdr:col>
      <xdr:colOff>449071</xdr:colOff>
      <xdr:row>1</xdr:row>
      <xdr:rowOff>169500</xdr:rowOff>
    </xdr:to>
    <xdr:pic>
      <xdr:nvPicPr>
        <xdr:cNvPr id="9" name="Image 8" descr="Danger Panneau.png"/>
        <xdr:cNvPicPr>
          <a:picLocks noChangeAspect="1"/>
        </xdr:cNvPicPr>
      </xdr:nvPicPr>
      <xdr:blipFill>
        <a:blip xmlns:r="http://schemas.openxmlformats.org/officeDocument/2006/relationships" r:embed="rId6" cstate="print"/>
        <a:stretch>
          <a:fillRect/>
        </a:stretch>
      </xdr:blipFill>
      <xdr:spPr>
        <a:xfrm>
          <a:off x="8241849" y="1143000"/>
          <a:ext cx="408247" cy="36000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0</xdr:row>
      <xdr:rowOff>0</xdr:rowOff>
    </xdr:from>
    <xdr:to>
      <xdr:col>8</xdr:col>
      <xdr:colOff>491490</xdr:colOff>
      <xdr:row>6</xdr:row>
      <xdr:rowOff>38100</xdr:rowOff>
    </xdr:to>
    <xdr:pic>
      <xdr:nvPicPr>
        <xdr:cNvPr id="102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386840" cy="1181100"/>
        </a:xfrm>
        <a:prstGeom prst="rect">
          <a:avLst/>
        </a:prstGeom>
        <a:noFill/>
        <a:ln w="9525">
          <a:noFill/>
          <a:miter lim="800000"/>
          <a:headEnd/>
          <a:tailEnd/>
        </a:ln>
      </xdr:spPr>
    </xdr:pic>
    <xdr:clientData/>
  </xdr:twoCellAnchor>
  <xdr:twoCellAnchor>
    <xdr:from>
      <xdr:col>16</xdr:col>
      <xdr:colOff>0</xdr:colOff>
      <xdr:row>0</xdr:row>
      <xdr:rowOff>0</xdr:rowOff>
    </xdr:from>
    <xdr:to>
      <xdr:col>17</xdr:col>
      <xdr:colOff>609600</xdr:colOff>
      <xdr:row>2</xdr:row>
      <xdr:rowOff>38100</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76950" y="0"/>
          <a:ext cx="1371600" cy="419100"/>
        </a:xfrm>
        <a:prstGeom prst="rect">
          <a:avLst/>
        </a:prstGeom>
        <a:noFill/>
        <a:ln w="9525">
          <a:noFill/>
          <a:miter lim="800000"/>
          <a:headEnd/>
          <a:tailEnd/>
        </a:ln>
      </xdr:spPr>
    </xdr:pic>
    <xdr:clientData fPrintsWithSheet="0"/>
  </xdr:twoCellAnchor>
  <xdr:twoCellAnchor>
    <xdr:from>
      <xdr:col>16</xdr:col>
      <xdr:colOff>0</xdr:colOff>
      <xdr:row>0</xdr:row>
      <xdr:rowOff>0</xdr:rowOff>
    </xdr:from>
    <xdr:to>
      <xdr:col>21</xdr:col>
      <xdr:colOff>609600</xdr:colOff>
      <xdr:row>2</xdr:row>
      <xdr:rowOff>57150</xdr:rowOff>
    </xdr:to>
    <xdr:pic>
      <xdr:nvPicPr>
        <xdr:cNvPr id="5"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76950" y="0"/>
          <a:ext cx="1371600" cy="419100"/>
        </a:xfrm>
        <a:prstGeom prst="rect">
          <a:avLst/>
        </a:prstGeom>
        <a:noFill/>
        <a:ln w="9525">
          <a:noFill/>
          <a:miter lim="800000"/>
          <a:headEnd/>
          <a:tailEnd/>
        </a:ln>
      </xdr:spPr>
    </xdr:pic>
    <xdr:clientData fPrintsWithSheet="0"/>
  </xdr:twoCellAnchor>
  <xdr:twoCellAnchor editAs="oneCell">
    <xdr:from>
      <xdr:col>16</xdr:col>
      <xdr:colOff>0</xdr:colOff>
      <xdr:row>3</xdr:row>
      <xdr:rowOff>0</xdr:rowOff>
    </xdr:from>
    <xdr:to>
      <xdr:col>21</xdr:col>
      <xdr:colOff>573848</xdr:colOff>
      <xdr:row>5</xdr:row>
      <xdr:rowOff>54935</xdr:rowOff>
    </xdr:to>
    <xdr:pic>
      <xdr:nvPicPr>
        <xdr:cNvPr id="6" name="Image 5">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6972300" y="542925"/>
          <a:ext cx="1440623" cy="435935"/>
        </a:xfrm>
        <a:prstGeom prst="rect">
          <a:avLst/>
        </a:prstGeom>
        <a:noFill/>
        <a:ln w="9525">
          <a:noFill/>
          <a:miter lim="800000"/>
          <a:headEnd/>
          <a:tailEnd/>
        </a:ln>
      </xdr:spPr>
    </xdr:pic>
    <xdr:clientData/>
  </xdr:twoCellAnchor>
  <xdr:twoCellAnchor>
    <xdr:from>
      <xdr:col>22</xdr:col>
      <xdr:colOff>40824</xdr:colOff>
      <xdr:row>0</xdr:row>
      <xdr:rowOff>0</xdr:rowOff>
    </xdr:from>
    <xdr:to>
      <xdr:col>22</xdr:col>
      <xdr:colOff>449071</xdr:colOff>
      <xdr:row>1</xdr:row>
      <xdr:rowOff>169500</xdr:rowOff>
    </xdr:to>
    <xdr:pic>
      <xdr:nvPicPr>
        <xdr:cNvPr id="8" name="Image 7" descr="Danger Panneau.png"/>
        <xdr:cNvPicPr>
          <a:picLocks noChangeAspect="1"/>
        </xdr:cNvPicPr>
      </xdr:nvPicPr>
      <xdr:blipFill>
        <a:blip xmlns:r="http://schemas.openxmlformats.org/officeDocument/2006/relationships" r:embed="rId6" cstate="print"/>
        <a:stretch>
          <a:fillRect/>
        </a:stretch>
      </xdr:blipFill>
      <xdr:spPr>
        <a:xfrm>
          <a:off x="8241849" y="1143000"/>
          <a:ext cx="408247" cy="36000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417486</xdr:colOff>
      <xdr:row>6</xdr:row>
      <xdr:rowOff>38100</xdr:rowOff>
    </xdr:to>
    <xdr:pic>
      <xdr:nvPicPr>
        <xdr:cNvPr id="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360461" cy="1152525"/>
        </a:xfrm>
        <a:prstGeom prst="rect">
          <a:avLst/>
        </a:prstGeom>
        <a:noFill/>
        <a:ln w="9525">
          <a:noFill/>
          <a:miter lim="800000"/>
          <a:headEnd/>
          <a:tailEnd/>
        </a:ln>
      </xdr:spPr>
    </xdr:pic>
    <xdr:clientData/>
  </xdr:twoCellAnchor>
  <xdr:twoCellAnchor>
    <xdr:from>
      <xdr:col>8</xdr:col>
      <xdr:colOff>0</xdr:colOff>
      <xdr:row>0</xdr:row>
      <xdr:rowOff>0</xdr:rowOff>
    </xdr:from>
    <xdr:to>
      <xdr:col>9</xdr:col>
      <xdr:colOff>609600</xdr:colOff>
      <xdr:row>2</xdr:row>
      <xdr:rowOff>28575</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8782050" y="0"/>
          <a:ext cx="1371600" cy="428625"/>
        </a:xfrm>
        <a:prstGeom prst="rect">
          <a:avLst/>
        </a:prstGeom>
        <a:noFill/>
        <a:ln w="9525">
          <a:noFill/>
          <a:miter lim="800000"/>
          <a:headEnd/>
          <a:tailEnd/>
        </a:ln>
      </xdr:spPr>
    </xdr:pic>
    <xdr:clientData fPrintsWithSheet="0"/>
  </xdr:twoCellAnchor>
  <xdr:twoCellAnchor editAs="oneCell">
    <xdr:from>
      <xdr:col>8</xdr:col>
      <xdr:colOff>0</xdr:colOff>
      <xdr:row>3</xdr:row>
      <xdr:rowOff>0</xdr:rowOff>
    </xdr:from>
    <xdr:to>
      <xdr:col>9</xdr:col>
      <xdr:colOff>573848</xdr:colOff>
      <xdr:row>5</xdr:row>
      <xdr:rowOff>64460</xdr:rowOff>
    </xdr:to>
    <xdr:pic>
      <xdr:nvPicPr>
        <xdr:cNvPr id="6" name="Image 5">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10134600" y="581025"/>
          <a:ext cx="1440623" cy="435935"/>
        </a:xfrm>
        <a:prstGeom prst="rect">
          <a:avLst/>
        </a:prstGeom>
        <a:noFill/>
        <a:ln w="9525">
          <a:noFill/>
          <a:miter lim="800000"/>
          <a:headEnd/>
          <a:tailEnd/>
        </a:ln>
      </xdr:spPr>
    </xdr:pic>
    <xdr:clientData/>
  </xdr:twoCellAnchor>
  <xdr:twoCellAnchor>
    <xdr:from>
      <xdr:col>10</xdr:col>
      <xdr:colOff>40824</xdr:colOff>
      <xdr:row>0</xdr:row>
      <xdr:rowOff>0</xdr:rowOff>
    </xdr:from>
    <xdr:to>
      <xdr:col>10</xdr:col>
      <xdr:colOff>449071</xdr:colOff>
      <xdr:row>1</xdr:row>
      <xdr:rowOff>169500</xdr:rowOff>
    </xdr:to>
    <xdr:pic>
      <xdr:nvPicPr>
        <xdr:cNvPr id="7" name="Image 6" descr="Danger Panneau.png"/>
        <xdr:cNvPicPr>
          <a:picLocks noChangeAspect="1"/>
        </xdr:cNvPicPr>
      </xdr:nvPicPr>
      <xdr:blipFill>
        <a:blip xmlns:r="http://schemas.openxmlformats.org/officeDocument/2006/relationships" r:embed="rId6" cstate="print"/>
        <a:stretch>
          <a:fillRect/>
        </a:stretch>
      </xdr:blipFill>
      <xdr:spPr>
        <a:xfrm>
          <a:off x="8746674" y="0"/>
          <a:ext cx="408247" cy="350475"/>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112</xdr:row>
      <xdr:rowOff>0</xdr:rowOff>
    </xdr:from>
    <xdr:to>
      <xdr:col>2</xdr:col>
      <xdr:colOff>503211</xdr:colOff>
      <xdr:row>112</xdr:row>
      <xdr:rowOff>0</xdr:rowOff>
    </xdr:to>
    <xdr:pic>
      <xdr:nvPicPr>
        <xdr:cNvPr id="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9886950"/>
          <a:ext cx="1369986" cy="1000125"/>
        </a:xfrm>
        <a:prstGeom prst="rect">
          <a:avLst/>
        </a:prstGeom>
        <a:noFill/>
        <a:ln w="9525">
          <a:noFill/>
          <a:miter lim="800000"/>
          <a:headEnd/>
          <a:tailEnd/>
        </a:ln>
      </xdr:spPr>
    </xdr:pic>
    <xdr:clientData/>
  </xdr:twoCellAnchor>
  <xdr:twoCellAnchor>
    <xdr:from>
      <xdr:col>0</xdr:col>
      <xdr:colOff>0</xdr:colOff>
      <xdr:row>112</xdr:row>
      <xdr:rowOff>0</xdr:rowOff>
    </xdr:from>
    <xdr:to>
      <xdr:col>2</xdr:col>
      <xdr:colOff>503211</xdr:colOff>
      <xdr:row>112</xdr:row>
      <xdr:rowOff>0</xdr:rowOff>
    </xdr:to>
    <xdr:pic>
      <xdr:nvPicPr>
        <xdr:cNvPr id="1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9886950"/>
          <a:ext cx="1369986" cy="1000125"/>
        </a:xfrm>
        <a:prstGeom prst="rect">
          <a:avLst/>
        </a:prstGeom>
        <a:noFill/>
        <a:ln w="9525">
          <a:noFill/>
          <a:miter lim="800000"/>
          <a:headEnd/>
          <a:tailEnd/>
        </a:ln>
      </xdr:spPr>
    </xdr:pic>
    <xdr:clientData/>
  </xdr:twoCellAnchor>
  <xdr:twoCellAnchor>
    <xdr:from>
      <xdr:col>11</xdr:col>
      <xdr:colOff>323849</xdr:colOff>
      <xdr:row>59</xdr:row>
      <xdr:rowOff>110622</xdr:rowOff>
    </xdr:from>
    <xdr:to>
      <xdr:col>13</xdr:col>
      <xdr:colOff>699974</xdr:colOff>
      <xdr:row>65</xdr:row>
      <xdr:rowOff>104772</xdr:rowOff>
    </xdr:to>
    <xdr:sp macro="" textlink="">
      <xdr:nvSpPr>
        <xdr:cNvPr id="11" name="Flèche droite rayée 10">
          <a:hlinkClick xmlns:r="http://schemas.openxmlformats.org/officeDocument/2006/relationships" r:id="rId2"/>
        </xdr:cNvPr>
        <xdr:cNvSpPr/>
      </xdr:nvSpPr>
      <xdr:spPr>
        <a:xfrm rot="16200000">
          <a:off x="6329849" y="10820997"/>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119</xdr:row>
      <xdr:rowOff>167773</xdr:rowOff>
    </xdr:from>
    <xdr:to>
      <xdr:col>13</xdr:col>
      <xdr:colOff>376124</xdr:colOff>
      <xdr:row>124</xdr:row>
      <xdr:rowOff>133348</xdr:rowOff>
    </xdr:to>
    <xdr:sp macro="" textlink="">
      <xdr:nvSpPr>
        <xdr:cNvPr id="94" name="Flèche droite rayée 93">
          <a:hlinkClick xmlns:r="http://schemas.openxmlformats.org/officeDocument/2006/relationships" r:id="rId2"/>
        </xdr:cNvPr>
        <xdr:cNvSpPr/>
      </xdr:nvSpPr>
      <xdr:spPr>
        <a:xfrm rot="16200000">
          <a:off x="6005999" y="215366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175</xdr:row>
      <xdr:rowOff>167773</xdr:rowOff>
    </xdr:from>
    <xdr:to>
      <xdr:col>13</xdr:col>
      <xdr:colOff>376124</xdr:colOff>
      <xdr:row>180</xdr:row>
      <xdr:rowOff>133348</xdr:rowOff>
    </xdr:to>
    <xdr:sp macro="" textlink="">
      <xdr:nvSpPr>
        <xdr:cNvPr id="95" name="Flèche droite rayée 94">
          <a:hlinkClick xmlns:r="http://schemas.openxmlformats.org/officeDocument/2006/relationships" r:id="rId2"/>
        </xdr:cNvPr>
        <xdr:cNvSpPr/>
      </xdr:nvSpPr>
      <xdr:spPr>
        <a:xfrm rot="16200000">
          <a:off x="6005999" y="314807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231</xdr:row>
      <xdr:rowOff>167773</xdr:rowOff>
    </xdr:from>
    <xdr:to>
      <xdr:col>13</xdr:col>
      <xdr:colOff>376124</xdr:colOff>
      <xdr:row>236</xdr:row>
      <xdr:rowOff>133348</xdr:rowOff>
    </xdr:to>
    <xdr:sp macro="" textlink="">
      <xdr:nvSpPr>
        <xdr:cNvPr id="96" name="Flèche droite rayée 95">
          <a:hlinkClick xmlns:r="http://schemas.openxmlformats.org/officeDocument/2006/relationships" r:id="rId2"/>
        </xdr:cNvPr>
        <xdr:cNvSpPr/>
      </xdr:nvSpPr>
      <xdr:spPr>
        <a:xfrm rot="16200000">
          <a:off x="6005999" y="414248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287</xdr:row>
      <xdr:rowOff>167773</xdr:rowOff>
    </xdr:from>
    <xdr:to>
      <xdr:col>13</xdr:col>
      <xdr:colOff>376124</xdr:colOff>
      <xdr:row>292</xdr:row>
      <xdr:rowOff>133348</xdr:rowOff>
    </xdr:to>
    <xdr:sp macro="" textlink="">
      <xdr:nvSpPr>
        <xdr:cNvPr id="97" name="Flèche droite rayée 96">
          <a:hlinkClick xmlns:r="http://schemas.openxmlformats.org/officeDocument/2006/relationships" r:id="rId2"/>
        </xdr:cNvPr>
        <xdr:cNvSpPr/>
      </xdr:nvSpPr>
      <xdr:spPr>
        <a:xfrm rot="16200000">
          <a:off x="6005999" y="513689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343</xdr:row>
      <xdr:rowOff>167773</xdr:rowOff>
    </xdr:from>
    <xdr:to>
      <xdr:col>13</xdr:col>
      <xdr:colOff>376124</xdr:colOff>
      <xdr:row>348</xdr:row>
      <xdr:rowOff>133348</xdr:rowOff>
    </xdr:to>
    <xdr:sp macro="" textlink="">
      <xdr:nvSpPr>
        <xdr:cNvPr id="98" name="Flèche droite rayée 97">
          <a:hlinkClick xmlns:r="http://schemas.openxmlformats.org/officeDocument/2006/relationships" r:id="rId2"/>
        </xdr:cNvPr>
        <xdr:cNvSpPr/>
      </xdr:nvSpPr>
      <xdr:spPr>
        <a:xfrm rot="16200000">
          <a:off x="6005999" y="613130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399</xdr:row>
      <xdr:rowOff>167773</xdr:rowOff>
    </xdr:from>
    <xdr:to>
      <xdr:col>13</xdr:col>
      <xdr:colOff>376124</xdr:colOff>
      <xdr:row>404</xdr:row>
      <xdr:rowOff>133348</xdr:rowOff>
    </xdr:to>
    <xdr:sp macro="" textlink="">
      <xdr:nvSpPr>
        <xdr:cNvPr id="99" name="Flèche droite rayée 98">
          <a:hlinkClick xmlns:r="http://schemas.openxmlformats.org/officeDocument/2006/relationships" r:id="rId2"/>
        </xdr:cNvPr>
        <xdr:cNvSpPr/>
      </xdr:nvSpPr>
      <xdr:spPr>
        <a:xfrm rot="16200000">
          <a:off x="6005999" y="712571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455</xdr:row>
      <xdr:rowOff>167773</xdr:rowOff>
    </xdr:from>
    <xdr:to>
      <xdr:col>13</xdr:col>
      <xdr:colOff>376124</xdr:colOff>
      <xdr:row>460</xdr:row>
      <xdr:rowOff>133348</xdr:rowOff>
    </xdr:to>
    <xdr:sp macro="" textlink="">
      <xdr:nvSpPr>
        <xdr:cNvPr id="100" name="Flèche droite rayée 99">
          <a:hlinkClick xmlns:r="http://schemas.openxmlformats.org/officeDocument/2006/relationships" r:id="rId2"/>
        </xdr:cNvPr>
        <xdr:cNvSpPr/>
      </xdr:nvSpPr>
      <xdr:spPr>
        <a:xfrm rot="16200000">
          <a:off x="6005999" y="812012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511</xdr:row>
      <xdr:rowOff>167773</xdr:rowOff>
    </xdr:from>
    <xdr:to>
      <xdr:col>13</xdr:col>
      <xdr:colOff>376124</xdr:colOff>
      <xdr:row>516</xdr:row>
      <xdr:rowOff>133348</xdr:rowOff>
    </xdr:to>
    <xdr:sp macro="" textlink="">
      <xdr:nvSpPr>
        <xdr:cNvPr id="101" name="Flèche droite rayée 100">
          <a:hlinkClick xmlns:r="http://schemas.openxmlformats.org/officeDocument/2006/relationships" r:id="rId2"/>
        </xdr:cNvPr>
        <xdr:cNvSpPr/>
      </xdr:nvSpPr>
      <xdr:spPr>
        <a:xfrm rot="16200000">
          <a:off x="6005999" y="911453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567</xdr:row>
      <xdr:rowOff>167773</xdr:rowOff>
    </xdr:from>
    <xdr:to>
      <xdr:col>13</xdr:col>
      <xdr:colOff>376124</xdr:colOff>
      <xdr:row>572</xdr:row>
      <xdr:rowOff>133348</xdr:rowOff>
    </xdr:to>
    <xdr:sp macro="" textlink="">
      <xdr:nvSpPr>
        <xdr:cNvPr id="102" name="Flèche droite rayée 101">
          <a:hlinkClick xmlns:r="http://schemas.openxmlformats.org/officeDocument/2006/relationships" r:id="rId2"/>
        </xdr:cNvPr>
        <xdr:cNvSpPr/>
      </xdr:nvSpPr>
      <xdr:spPr>
        <a:xfrm rot="16200000">
          <a:off x="6005999" y="1010894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623</xdr:row>
      <xdr:rowOff>167773</xdr:rowOff>
    </xdr:from>
    <xdr:to>
      <xdr:col>13</xdr:col>
      <xdr:colOff>376124</xdr:colOff>
      <xdr:row>628</xdr:row>
      <xdr:rowOff>133348</xdr:rowOff>
    </xdr:to>
    <xdr:sp macro="" textlink="">
      <xdr:nvSpPr>
        <xdr:cNvPr id="103" name="Flèche droite rayée 102">
          <a:hlinkClick xmlns:r="http://schemas.openxmlformats.org/officeDocument/2006/relationships" r:id="rId2"/>
        </xdr:cNvPr>
        <xdr:cNvSpPr/>
      </xdr:nvSpPr>
      <xdr:spPr>
        <a:xfrm rot="16200000">
          <a:off x="6005999" y="1110335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679</xdr:row>
      <xdr:rowOff>167772</xdr:rowOff>
    </xdr:from>
    <xdr:to>
      <xdr:col>13</xdr:col>
      <xdr:colOff>376124</xdr:colOff>
      <xdr:row>684</xdr:row>
      <xdr:rowOff>133347</xdr:rowOff>
    </xdr:to>
    <xdr:sp macro="" textlink="">
      <xdr:nvSpPr>
        <xdr:cNvPr id="104" name="Flèche droite rayée 103">
          <a:hlinkClick xmlns:r="http://schemas.openxmlformats.org/officeDocument/2006/relationships" r:id="rId2"/>
        </xdr:cNvPr>
        <xdr:cNvSpPr/>
      </xdr:nvSpPr>
      <xdr:spPr>
        <a:xfrm rot="16200000">
          <a:off x="6005999" y="120977622"/>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735</xdr:row>
      <xdr:rowOff>167773</xdr:rowOff>
    </xdr:from>
    <xdr:to>
      <xdr:col>13</xdr:col>
      <xdr:colOff>376124</xdr:colOff>
      <xdr:row>740</xdr:row>
      <xdr:rowOff>133348</xdr:rowOff>
    </xdr:to>
    <xdr:sp macro="" textlink="">
      <xdr:nvSpPr>
        <xdr:cNvPr id="105" name="Flèche droite rayée 104">
          <a:hlinkClick xmlns:r="http://schemas.openxmlformats.org/officeDocument/2006/relationships" r:id="rId2"/>
        </xdr:cNvPr>
        <xdr:cNvSpPr/>
      </xdr:nvSpPr>
      <xdr:spPr>
        <a:xfrm rot="16200000">
          <a:off x="6005999" y="1309217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791</xdr:row>
      <xdr:rowOff>167773</xdr:rowOff>
    </xdr:from>
    <xdr:to>
      <xdr:col>13</xdr:col>
      <xdr:colOff>376124</xdr:colOff>
      <xdr:row>796</xdr:row>
      <xdr:rowOff>133348</xdr:rowOff>
    </xdr:to>
    <xdr:sp macro="" textlink="">
      <xdr:nvSpPr>
        <xdr:cNvPr id="106" name="Flèche droite rayée 105">
          <a:hlinkClick xmlns:r="http://schemas.openxmlformats.org/officeDocument/2006/relationships" r:id="rId2"/>
        </xdr:cNvPr>
        <xdr:cNvSpPr/>
      </xdr:nvSpPr>
      <xdr:spPr>
        <a:xfrm rot="16200000">
          <a:off x="6005999" y="1408658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847</xdr:row>
      <xdr:rowOff>167773</xdr:rowOff>
    </xdr:from>
    <xdr:to>
      <xdr:col>13</xdr:col>
      <xdr:colOff>376124</xdr:colOff>
      <xdr:row>852</xdr:row>
      <xdr:rowOff>133348</xdr:rowOff>
    </xdr:to>
    <xdr:sp macro="" textlink="">
      <xdr:nvSpPr>
        <xdr:cNvPr id="107" name="Flèche droite rayée 106">
          <a:hlinkClick xmlns:r="http://schemas.openxmlformats.org/officeDocument/2006/relationships" r:id="rId2"/>
        </xdr:cNvPr>
        <xdr:cNvSpPr/>
      </xdr:nvSpPr>
      <xdr:spPr>
        <a:xfrm rot="16200000">
          <a:off x="6005999" y="1508099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903</xdr:row>
      <xdr:rowOff>167773</xdr:rowOff>
    </xdr:from>
    <xdr:to>
      <xdr:col>13</xdr:col>
      <xdr:colOff>376124</xdr:colOff>
      <xdr:row>908</xdr:row>
      <xdr:rowOff>133348</xdr:rowOff>
    </xdr:to>
    <xdr:sp macro="" textlink="">
      <xdr:nvSpPr>
        <xdr:cNvPr id="108" name="Flèche droite rayée 107">
          <a:hlinkClick xmlns:r="http://schemas.openxmlformats.org/officeDocument/2006/relationships" r:id="rId2"/>
        </xdr:cNvPr>
        <xdr:cNvSpPr/>
      </xdr:nvSpPr>
      <xdr:spPr>
        <a:xfrm rot="16200000">
          <a:off x="6005999" y="1607540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959</xdr:row>
      <xdr:rowOff>167773</xdr:rowOff>
    </xdr:from>
    <xdr:to>
      <xdr:col>13</xdr:col>
      <xdr:colOff>376124</xdr:colOff>
      <xdr:row>964</xdr:row>
      <xdr:rowOff>133348</xdr:rowOff>
    </xdr:to>
    <xdr:sp macro="" textlink="">
      <xdr:nvSpPr>
        <xdr:cNvPr id="109" name="Flèche droite rayée 108">
          <a:hlinkClick xmlns:r="http://schemas.openxmlformats.org/officeDocument/2006/relationships" r:id="rId2"/>
        </xdr:cNvPr>
        <xdr:cNvSpPr/>
      </xdr:nvSpPr>
      <xdr:spPr>
        <a:xfrm rot="16200000">
          <a:off x="6005999" y="1706981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1015</xdr:row>
      <xdr:rowOff>167773</xdr:rowOff>
    </xdr:from>
    <xdr:to>
      <xdr:col>13</xdr:col>
      <xdr:colOff>376124</xdr:colOff>
      <xdr:row>1020</xdr:row>
      <xdr:rowOff>133348</xdr:rowOff>
    </xdr:to>
    <xdr:sp macro="" textlink="">
      <xdr:nvSpPr>
        <xdr:cNvPr id="110" name="Flèche droite rayée 109">
          <a:hlinkClick xmlns:r="http://schemas.openxmlformats.org/officeDocument/2006/relationships" r:id="rId2"/>
        </xdr:cNvPr>
        <xdr:cNvSpPr/>
      </xdr:nvSpPr>
      <xdr:spPr>
        <a:xfrm rot="16200000">
          <a:off x="6005999" y="1806422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1071</xdr:row>
      <xdr:rowOff>167773</xdr:rowOff>
    </xdr:from>
    <xdr:to>
      <xdr:col>13</xdr:col>
      <xdr:colOff>376124</xdr:colOff>
      <xdr:row>1076</xdr:row>
      <xdr:rowOff>133348</xdr:rowOff>
    </xdr:to>
    <xdr:sp macro="" textlink="">
      <xdr:nvSpPr>
        <xdr:cNvPr id="111" name="Flèche droite rayée 110">
          <a:hlinkClick xmlns:r="http://schemas.openxmlformats.org/officeDocument/2006/relationships" r:id="rId2"/>
        </xdr:cNvPr>
        <xdr:cNvSpPr/>
      </xdr:nvSpPr>
      <xdr:spPr>
        <a:xfrm rot="16200000">
          <a:off x="6005999" y="1905863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1127</xdr:row>
      <xdr:rowOff>167773</xdr:rowOff>
    </xdr:from>
    <xdr:to>
      <xdr:col>13</xdr:col>
      <xdr:colOff>376124</xdr:colOff>
      <xdr:row>1132</xdr:row>
      <xdr:rowOff>133348</xdr:rowOff>
    </xdr:to>
    <xdr:sp macro="" textlink="">
      <xdr:nvSpPr>
        <xdr:cNvPr id="112" name="Flèche droite rayée 111">
          <a:hlinkClick xmlns:r="http://schemas.openxmlformats.org/officeDocument/2006/relationships" r:id="rId2"/>
        </xdr:cNvPr>
        <xdr:cNvSpPr/>
      </xdr:nvSpPr>
      <xdr:spPr>
        <a:xfrm rot="16200000">
          <a:off x="6005999" y="2005304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1183</xdr:row>
      <xdr:rowOff>167773</xdr:rowOff>
    </xdr:from>
    <xdr:to>
      <xdr:col>13</xdr:col>
      <xdr:colOff>376124</xdr:colOff>
      <xdr:row>1188</xdr:row>
      <xdr:rowOff>133348</xdr:rowOff>
    </xdr:to>
    <xdr:sp macro="" textlink="">
      <xdr:nvSpPr>
        <xdr:cNvPr id="113" name="Flèche droite rayée 112">
          <a:hlinkClick xmlns:r="http://schemas.openxmlformats.org/officeDocument/2006/relationships" r:id="rId2"/>
        </xdr:cNvPr>
        <xdr:cNvSpPr/>
      </xdr:nvSpPr>
      <xdr:spPr>
        <a:xfrm rot="16200000">
          <a:off x="6005999" y="2104745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1239</xdr:row>
      <xdr:rowOff>167773</xdr:rowOff>
    </xdr:from>
    <xdr:to>
      <xdr:col>13</xdr:col>
      <xdr:colOff>376124</xdr:colOff>
      <xdr:row>1244</xdr:row>
      <xdr:rowOff>133348</xdr:rowOff>
    </xdr:to>
    <xdr:sp macro="" textlink="">
      <xdr:nvSpPr>
        <xdr:cNvPr id="114" name="Flèche droite rayée 113">
          <a:hlinkClick xmlns:r="http://schemas.openxmlformats.org/officeDocument/2006/relationships" r:id="rId2"/>
        </xdr:cNvPr>
        <xdr:cNvSpPr/>
      </xdr:nvSpPr>
      <xdr:spPr>
        <a:xfrm rot="16200000">
          <a:off x="6005999" y="2204186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1295</xdr:row>
      <xdr:rowOff>167773</xdr:rowOff>
    </xdr:from>
    <xdr:to>
      <xdr:col>13</xdr:col>
      <xdr:colOff>376124</xdr:colOff>
      <xdr:row>1300</xdr:row>
      <xdr:rowOff>133348</xdr:rowOff>
    </xdr:to>
    <xdr:sp macro="" textlink="">
      <xdr:nvSpPr>
        <xdr:cNvPr id="115" name="Flèche droite rayée 114">
          <a:hlinkClick xmlns:r="http://schemas.openxmlformats.org/officeDocument/2006/relationships" r:id="rId2"/>
        </xdr:cNvPr>
        <xdr:cNvSpPr/>
      </xdr:nvSpPr>
      <xdr:spPr>
        <a:xfrm rot="16200000">
          <a:off x="6005999" y="2303627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1351</xdr:row>
      <xdr:rowOff>167773</xdr:rowOff>
    </xdr:from>
    <xdr:to>
      <xdr:col>13</xdr:col>
      <xdr:colOff>376124</xdr:colOff>
      <xdr:row>1356</xdr:row>
      <xdr:rowOff>133348</xdr:rowOff>
    </xdr:to>
    <xdr:sp macro="" textlink="">
      <xdr:nvSpPr>
        <xdr:cNvPr id="116" name="Flèche droite rayée 115">
          <a:hlinkClick xmlns:r="http://schemas.openxmlformats.org/officeDocument/2006/relationships" r:id="rId2"/>
        </xdr:cNvPr>
        <xdr:cNvSpPr/>
      </xdr:nvSpPr>
      <xdr:spPr>
        <a:xfrm rot="16200000">
          <a:off x="6005999" y="2403068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1407</xdr:row>
      <xdr:rowOff>167773</xdr:rowOff>
    </xdr:from>
    <xdr:to>
      <xdr:col>13</xdr:col>
      <xdr:colOff>376124</xdr:colOff>
      <xdr:row>1412</xdr:row>
      <xdr:rowOff>133348</xdr:rowOff>
    </xdr:to>
    <xdr:sp macro="" textlink="">
      <xdr:nvSpPr>
        <xdr:cNvPr id="117" name="Flèche droite rayée 116">
          <a:hlinkClick xmlns:r="http://schemas.openxmlformats.org/officeDocument/2006/relationships" r:id="rId2"/>
        </xdr:cNvPr>
        <xdr:cNvSpPr/>
      </xdr:nvSpPr>
      <xdr:spPr>
        <a:xfrm rot="16200000">
          <a:off x="6005999" y="2502509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1463</xdr:row>
      <xdr:rowOff>167773</xdr:rowOff>
    </xdr:from>
    <xdr:to>
      <xdr:col>13</xdr:col>
      <xdr:colOff>376124</xdr:colOff>
      <xdr:row>1468</xdr:row>
      <xdr:rowOff>133348</xdr:rowOff>
    </xdr:to>
    <xdr:sp macro="" textlink="">
      <xdr:nvSpPr>
        <xdr:cNvPr id="118" name="Flèche droite rayée 117">
          <a:hlinkClick xmlns:r="http://schemas.openxmlformats.org/officeDocument/2006/relationships" r:id="rId2"/>
        </xdr:cNvPr>
        <xdr:cNvSpPr/>
      </xdr:nvSpPr>
      <xdr:spPr>
        <a:xfrm rot="16200000">
          <a:off x="6005999" y="2601950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1519</xdr:row>
      <xdr:rowOff>167773</xdr:rowOff>
    </xdr:from>
    <xdr:to>
      <xdr:col>13</xdr:col>
      <xdr:colOff>376124</xdr:colOff>
      <xdr:row>1524</xdr:row>
      <xdr:rowOff>133348</xdr:rowOff>
    </xdr:to>
    <xdr:sp macro="" textlink="">
      <xdr:nvSpPr>
        <xdr:cNvPr id="119" name="Flèche droite rayée 118">
          <a:hlinkClick xmlns:r="http://schemas.openxmlformats.org/officeDocument/2006/relationships" r:id="rId2"/>
        </xdr:cNvPr>
        <xdr:cNvSpPr/>
      </xdr:nvSpPr>
      <xdr:spPr>
        <a:xfrm rot="16200000">
          <a:off x="6005999" y="2701391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1575</xdr:row>
      <xdr:rowOff>167773</xdr:rowOff>
    </xdr:from>
    <xdr:to>
      <xdr:col>13</xdr:col>
      <xdr:colOff>376124</xdr:colOff>
      <xdr:row>1580</xdr:row>
      <xdr:rowOff>133348</xdr:rowOff>
    </xdr:to>
    <xdr:sp macro="" textlink="">
      <xdr:nvSpPr>
        <xdr:cNvPr id="120" name="Flèche droite rayée 119">
          <a:hlinkClick xmlns:r="http://schemas.openxmlformats.org/officeDocument/2006/relationships" r:id="rId2"/>
        </xdr:cNvPr>
        <xdr:cNvSpPr/>
      </xdr:nvSpPr>
      <xdr:spPr>
        <a:xfrm rot="16200000">
          <a:off x="6005999" y="2800832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1631</xdr:row>
      <xdr:rowOff>167773</xdr:rowOff>
    </xdr:from>
    <xdr:to>
      <xdr:col>13</xdr:col>
      <xdr:colOff>376124</xdr:colOff>
      <xdr:row>1636</xdr:row>
      <xdr:rowOff>133348</xdr:rowOff>
    </xdr:to>
    <xdr:sp macro="" textlink="">
      <xdr:nvSpPr>
        <xdr:cNvPr id="121" name="Flèche droite rayée 120">
          <a:hlinkClick xmlns:r="http://schemas.openxmlformats.org/officeDocument/2006/relationships" r:id="rId2"/>
        </xdr:cNvPr>
        <xdr:cNvSpPr/>
      </xdr:nvSpPr>
      <xdr:spPr>
        <a:xfrm rot="16200000">
          <a:off x="6005999" y="2900273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1687</xdr:row>
      <xdr:rowOff>167773</xdr:rowOff>
    </xdr:from>
    <xdr:to>
      <xdr:col>13</xdr:col>
      <xdr:colOff>376124</xdr:colOff>
      <xdr:row>1692</xdr:row>
      <xdr:rowOff>133348</xdr:rowOff>
    </xdr:to>
    <xdr:sp macro="" textlink="">
      <xdr:nvSpPr>
        <xdr:cNvPr id="122" name="Flèche droite rayée 121">
          <a:hlinkClick xmlns:r="http://schemas.openxmlformats.org/officeDocument/2006/relationships" r:id="rId2"/>
        </xdr:cNvPr>
        <xdr:cNvSpPr/>
      </xdr:nvSpPr>
      <xdr:spPr>
        <a:xfrm rot="16200000">
          <a:off x="6005999" y="2999714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1743</xdr:row>
      <xdr:rowOff>167773</xdr:rowOff>
    </xdr:from>
    <xdr:to>
      <xdr:col>13</xdr:col>
      <xdr:colOff>376124</xdr:colOff>
      <xdr:row>1748</xdr:row>
      <xdr:rowOff>133348</xdr:rowOff>
    </xdr:to>
    <xdr:sp macro="" textlink="">
      <xdr:nvSpPr>
        <xdr:cNvPr id="123" name="Flèche droite rayée 122">
          <a:hlinkClick xmlns:r="http://schemas.openxmlformats.org/officeDocument/2006/relationships" r:id="rId2"/>
        </xdr:cNvPr>
        <xdr:cNvSpPr/>
      </xdr:nvSpPr>
      <xdr:spPr>
        <a:xfrm rot="16200000">
          <a:off x="6005999" y="3099155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1799</xdr:row>
      <xdr:rowOff>167773</xdr:rowOff>
    </xdr:from>
    <xdr:to>
      <xdr:col>13</xdr:col>
      <xdr:colOff>376124</xdr:colOff>
      <xdr:row>1804</xdr:row>
      <xdr:rowOff>133348</xdr:rowOff>
    </xdr:to>
    <xdr:sp macro="" textlink="">
      <xdr:nvSpPr>
        <xdr:cNvPr id="124" name="Flèche droite rayée 123">
          <a:hlinkClick xmlns:r="http://schemas.openxmlformats.org/officeDocument/2006/relationships" r:id="rId2"/>
        </xdr:cNvPr>
        <xdr:cNvSpPr/>
      </xdr:nvSpPr>
      <xdr:spPr>
        <a:xfrm rot="16200000">
          <a:off x="6005999" y="3198596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1855</xdr:row>
      <xdr:rowOff>167773</xdr:rowOff>
    </xdr:from>
    <xdr:to>
      <xdr:col>13</xdr:col>
      <xdr:colOff>376124</xdr:colOff>
      <xdr:row>1860</xdr:row>
      <xdr:rowOff>133348</xdr:rowOff>
    </xdr:to>
    <xdr:sp macro="" textlink="">
      <xdr:nvSpPr>
        <xdr:cNvPr id="125" name="Flèche droite rayée 124">
          <a:hlinkClick xmlns:r="http://schemas.openxmlformats.org/officeDocument/2006/relationships" r:id="rId2"/>
        </xdr:cNvPr>
        <xdr:cNvSpPr/>
      </xdr:nvSpPr>
      <xdr:spPr>
        <a:xfrm rot="16200000">
          <a:off x="6005999" y="329803723"/>
          <a:ext cx="1080000" cy="900000"/>
        </a:xfrm>
        <a:prstGeom prst="stripedRightArrow">
          <a:avLst>
            <a:gd name="adj1" fmla="val 61039"/>
            <a:gd name="adj2" fmla="val 54811"/>
          </a:avLst>
        </a:prstGeom>
        <a:solidFill>
          <a:srgbClr val="9933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10</xdr:col>
      <xdr:colOff>114299</xdr:colOff>
      <xdr:row>1911</xdr:row>
      <xdr:rowOff>167773</xdr:rowOff>
    </xdr:from>
    <xdr:to>
      <xdr:col>13</xdr:col>
      <xdr:colOff>376124</xdr:colOff>
      <xdr:row>1916</xdr:row>
      <xdr:rowOff>133348</xdr:rowOff>
    </xdr:to>
    <xdr:sp macro="" textlink="">
      <xdr:nvSpPr>
        <xdr:cNvPr id="126" name="Flèche droite rayée 125">
          <a:hlinkClick xmlns:r="http://schemas.openxmlformats.org/officeDocument/2006/relationships" r:id="rId2"/>
        </xdr:cNvPr>
        <xdr:cNvSpPr/>
      </xdr:nvSpPr>
      <xdr:spPr>
        <a:xfrm rot="16200000">
          <a:off x="6005999" y="339747823"/>
          <a:ext cx="1080000" cy="900000"/>
        </a:xfrm>
        <a:prstGeom prst="stripedRightArrow">
          <a:avLst>
            <a:gd name="adj1" fmla="val 61039"/>
            <a:gd name="adj2" fmla="val 54811"/>
          </a:avLst>
        </a:prstGeom>
        <a:solidFill>
          <a:srgbClr val="9933FF"/>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vert" lIns="0" tIns="0" rIns="0" bIns="0" rtlCol="0" anchor="ctr"/>
        <a:lstStyle/>
        <a:p>
          <a:pPr algn="ctr"/>
          <a:r>
            <a:rPr lang="fr-FR" sz="1100" b="1"/>
            <a:t>Retour </a:t>
          </a:r>
        </a:p>
        <a:p>
          <a:pPr algn="ctr"/>
          <a:r>
            <a:rPr lang="fr-FR" sz="1100" b="1"/>
            <a:t>haut de la feuille</a:t>
          </a:r>
        </a:p>
      </xdr:txBody>
    </xdr:sp>
    <xdr:clientData fPrintsWithSheet="0"/>
  </xdr:twoCellAnchor>
  <xdr:twoCellAnchor>
    <xdr:from>
      <xdr:col>11</xdr:col>
      <xdr:colOff>0</xdr:colOff>
      <xdr:row>0</xdr:row>
      <xdr:rowOff>0</xdr:rowOff>
    </xdr:from>
    <xdr:to>
      <xdr:col>13</xdr:col>
      <xdr:colOff>1095375</xdr:colOff>
      <xdr:row>2</xdr:row>
      <xdr:rowOff>142875</xdr:rowOff>
    </xdr:to>
    <xdr:pic>
      <xdr:nvPicPr>
        <xdr:cNvPr id="77" name="Picture 1">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6096000" y="0"/>
          <a:ext cx="1571625" cy="466725"/>
        </a:xfrm>
        <a:prstGeom prst="rect">
          <a:avLst/>
        </a:prstGeom>
        <a:noFill/>
        <a:ln w="9525">
          <a:noFill/>
          <a:miter lim="800000"/>
          <a:headEnd/>
          <a:tailEnd/>
        </a:ln>
      </xdr:spPr>
    </xdr:pic>
    <xdr:clientData fPrintsWithSheet="0"/>
  </xdr:twoCellAnchor>
  <xdr:twoCellAnchor editAs="oneCell">
    <xdr:from>
      <xdr:col>14</xdr:col>
      <xdr:colOff>0</xdr:colOff>
      <xdr:row>0</xdr:row>
      <xdr:rowOff>0</xdr:rowOff>
    </xdr:from>
    <xdr:to>
      <xdr:col>14</xdr:col>
      <xdr:colOff>1440623</xdr:colOff>
      <xdr:row>2</xdr:row>
      <xdr:rowOff>112085</xdr:rowOff>
    </xdr:to>
    <xdr:pic>
      <xdr:nvPicPr>
        <xdr:cNvPr id="79" name="Image 78">
          <a:hlinkClick xmlns:r="http://schemas.openxmlformats.org/officeDocument/2006/relationships" r:id="rId5"/>
        </xdr:cNvPr>
        <xdr:cNvPicPr/>
      </xdr:nvPicPr>
      <xdr:blipFill>
        <a:blip xmlns:r="http://schemas.openxmlformats.org/officeDocument/2006/relationships" r:embed="rId6" cstate="print"/>
        <a:srcRect/>
        <a:stretch>
          <a:fillRect/>
        </a:stretch>
      </xdr:blipFill>
      <xdr:spPr bwMode="auto">
        <a:xfrm>
          <a:off x="8867775" y="0"/>
          <a:ext cx="1440623" cy="435935"/>
        </a:xfrm>
        <a:prstGeom prst="rect">
          <a:avLst/>
        </a:prstGeom>
        <a:noFill/>
        <a:ln w="9525">
          <a:noFill/>
          <a:miter lim="800000"/>
          <a:headEnd/>
          <a:tailEnd/>
        </a:ln>
      </xdr:spPr>
    </xdr:pic>
    <xdr:clientData/>
  </xdr:twoCellAnchor>
  <xdr:twoCellAnchor>
    <xdr:from>
      <xdr:col>15</xdr:col>
      <xdr:colOff>40824</xdr:colOff>
      <xdr:row>0</xdr:row>
      <xdr:rowOff>0</xdr:rowOff>
    </xdr:from>
    <xdr:to>
      <xdr:col>15</xdr:col>
      <xdr:colOff>449071</xdr:colOff>
      <xdr:row>1</xdr:row>
      <xdr:rowOff>169500</xdr:rowOff>
    </xdr:to>
    <xdr:pic>
      <xdr:nvPicPr>
        <xdr:cNvPr id="81" name="Image 80" descr="Danger Panneau.png"/>
        <xdr:cNvPicPr>
          <a:picLocks noChangeAspect="1"/>
        </xdr:cNvPicPr>
      </xdr:nvPicPr>
      <xdr:blipFill>
        <a:blip xmlns:r="http://schemas.openxmlformats.org/officeDocument/2006/relationships" r:embed="rId7" cstate="print"/>
        <a:stretch>
          <a:fillRect/>
        </a:stretch>
      </xdr:blipFill>
      <xdr:spPr>
        <a:xfrm>
          <a:off x="8746674" y="0"/>
          <a:ext cx="408247" cy="350475"/>
        </a:xfrm>
        <a:prstGeom prst="rect">
          <a:avLst/>
        </a:prstGeom>
      </xdr:spPr>
    </xdr:pic>
    <xdr:clientData fPrintsWithSheet="0"/>
  </xdr:twoCellAnchor>
  <xdr:twoCellAnchor>
    <xdr:from>
      <xdr:col>0</xdr:col>
      <xdr:colOff>0</xdr:colOff>
      <xdr:row>0</xdr:row>
      <xdr:rowOff>0</xdr:rowOff>
    </xdr:from>
    <xdr:to>
      <xdr:col>2</xdr:col>
      <xdr:colOff>503211</xdr:colOff>
      <xdr:row>6</xdr:row>
      <xdr:rowOff>28575</xdr:rowOff>
    </xdr:to>
    <xdr:pic>
      <xdr:nvPicPr>
        <xdr:cNvPr id="87"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493811" cy="1047750"/>
        </a:xfrm>
        <a:prstGeom prst="rect">
          <a:avLst/>
        </a:prstGeom>
        <a:noFill/>
        <a:ln w="9525">
          <a:noFill/>
          <a:miter lim="800000"/>
          <a:headEnd/>
          <a:tailEnd/>
        </a:ln>
      </xdr:spPr>
    </xdr:pic>
    <xdr:clientData/>
  </xdr:twoCellAnchor>
  <xdr:twoCellAnchor>
    <xdr:from>
      <xdr:col>0</xdr:col>
      <xdr:colOff>0</xdr:colOff>
      <xdr:row>56</xdr:row>
      <xdr:rowOff>0</xdr:rowOff>
    </xdr:from>
    <xdr:to>
      <xdr:col>2</xdr:col>
      <xdr:colOff>503211</xdr:colOff>
      <xdr:row>62</xdr:row>
      <xdr:rowOff>38100</xdr:rowOff>
    </xdr:to>
    <xdr:pic>
      <xdr:nvPicPr>
        <xdr:cNvPr id="88"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9991725"/>
          <a:ext cx="1493811" cy="1047750"/>
        </a:xfrm>
        <a:prstGeom prst="rect">
          <a:avLst/>
        </a:prstGeom>
        <a:noFill/>
        <a:ln w="9525">
          <a:noFill/>
          <a:miter lim="800000"/>
          <a:headEnd/>
          <a:tailEnd/>
        </a:ln>
      </xdr:spPr>
    </xdr:pic>
    <xdr:clientData/>
  </xdr:twoCellAnchor>
  <xdr:twoCellAnchor>
    <xdr:from>
      <xdr:col>0</xdr:col>
      <xdr:colOff>0</xdr:colOff>
      <xdr:row>112</xdr:row>
      <xdr:rowOff>0</xdr:rowOff>
    </xdr:from>
    <xdr:to>
      <xdr:col>2</xdr:col>
      <xdr:colOff>503211</xdr:colOff>
      <xdr:row>118</xdr:row>
      <xdr:rowOff>38100</xdr:rowOff>
    </xdr:to>
    <xdr:pic>
      <xdr:nvPicPr>
        <xdr:cNvPr id="8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9821525"/>
          <a:ext cx="1493811" cy="1047750"/>
        </a:xfrm>
        <a:prstGeom prst="rect">
          <a:avLst/>
        </a:prstGeom>
        <a:noFill/>
        <a:ln w="9525">
          <a:noFill/>
          <a:miter lim="800000"/>
          <a:headEnd/>
          <a:tailEnd/>
        </a:ln>
      </xdr:spPr>
    </xdr:pic>
    <xdr:clientData/>
  </xdr:twoCellAnchor>
  <xdr:twoCellAnchor>
    <xdr:from>
      <xdr:col>0</xdr:col>
      <xdr:colOff>0</xdr:colOff>
      <xdr:row>168</xdr:row>
      <xdr:rowOff>0</xdr:rowOff>
    </xdr:from>
    <xdr:to>
      <xdr:col>2</xdr:col>
      <xdr:colOff>503211</xdr:colOff>
      <xdr:row>174</xdr:row>
      <xdr:rowOff>38100</xdr:rowOff>
    </xdr:to>
    <xdr:pic>
      <xdr:nvPicPr>
        <xdr:cNvPr id="9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9765625"/>
          <a:ext cx="1493811" cy="1047750"/>
        </a:xfrm>
        <a:prstGeom prst="rect">
          <a:avLst/>
        </a:prstGeom>
        <a:noFill/>
        <a:ln w="9525">
          <a:noFill/>
          <a:miter lim="800000"/>
          <a:headEnd/>
          <a:tailEnd/>
        </a:ln>
      </xdr:spPr>
    </xdr:pic>
    <xdr:clientData/>
  </xdr:twoCellAnchor>
  <xdr:twoCellAnchor>
    <xdr:from>
      <xdr:col>0</xdr:col>
      <xdr:colOff>0</xdr:colOff>
      <xdr:row>224</xdr:row>
      <xdr:rowOff>0</xdr:rowOff>
    </xdr:from>
    <xdr:to>
      <xdr:col>2</xdr:col>
      <xdr:colOff>503211</xdr:colOff>
      <xdr:row>230</xdr:row>
      <xdr:rowOff>38100</xdr:rowOff>
    </xdr:to>
    <xdr:pic>
      <xdr:nvPicPr>
        <xdr:cNvPr id="91"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9709725"/>
          <a:ext cx="1493811" cy="1047750"/>
        </a:xfrm>
        <a:prstGeom prst="rect">
          <a:avLst/>
        </a:prstGeom>
        <a:noFill/>
        <a:ln w="9525">
          <a:noFill/>
          <a:miter lim="800000"/>
          <a:headEnd/>
          <a:tailEnd/>
        </a:ln>
      </xdr:spPr>
    </xdr:pic>
    <xdr:clientData/>
  </xdr:twoCellAnchor>
  <xdr:twoCellAnchor>
    <xdr:from>
      <xdr:col>0</xdr:col>
      <xdr:colOff>0</xdr:colOff>
      <xdr:row>280</xdr:row>
      <xdr:rowOff>0</xdr:rowOff>
    </xdr:from>
    <xdr:to>
      <xdr:col>2</xdr:col>
      <xdr:colOff>503211</xdr:colOff>
      <xdr:row>286</xdr:row>
      <xdr:rowOff>38100</xdr:rowOff>
    </xdr:to>
    <xdr:pic>
      <xdr:nvPicPr>
        <xdr:cNvPr id="9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49653825"/>
          <a:ext cx="1493811" cy="1047750"/>
        </a:xfrm>
        <a:prstGeom prst="rect">
          <a:avLst/>
        </a:prstGeom>
        <a:noFill/>
        <a:ln w="9525">
          <a:noFill/>
          <a:miter lim="800000"/>
          <a:headEnd/>
          <a:tailEnd/>
        </a:ln>
      </xdr:spPr>
    </xdr:pic>
    <xdr:clientData/>
  </xdr:twoCellAnchor>
  <xdr:twoCellAnchor>
    <xdr:from>
      <xdr:col>0</xdr:col>
      <xdr:colOff>0</xdr:colOff>
      <xdr:row>336</xdr:row>
      <xdr:rowOff>0</xdr:rowOff>
    </xdr:from>
    <xdr:to>
      <xdr:col>2</xdr:col>
      <xdr:colOff>503211</xdr:colOff>
      <xdr:row>342</xdr:row>
      <xdr:rowOff>38100</xdr:rowOff>
    </xdr:to>
    <xdr:pic>
      <xdr:nvPicPr>
        <xdr:cNvPr id="9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59597925"/>
          <a:ext cx="1493811" cy="1047750"/>
        </a:xfrm>
        <a:prstGeom prst="rect">
          <a:avLst/>
        </a:prstGeom>
        <a:noFill/>
        <a:ln w="9525">
          <a:noFill/>
          <a:miter lim="800000"/>
          <a:headEnd/>
          <a:tailEnd/>
        </a:ln>
      </xdr:spPr>
    </xdr:pic>
    <xdr:clientData/>
  </xdr:twoCellAnchor>
  <xdr:twoCellAnchor>
    <xdr:from>
      <xdr:col>0</xdr:col>
      <xdr:colOff>0</xdr:colOff>
      <xdr:row>392</xdr:row>
      <xdr:rowOff>0</xdr:rowOff>
    </xdr:from>
    <xdr:to>
      <xdr:col>2</xdr:col>
      <xdr:colOff>503211</xdr:colOff>
      <xdr:row>398</xdr:row>
      <xdr:rowOff>38100</xdr:rowOff>
    </xdr:to>
    <xdr:pic>
      <xdr:nvPicPr>
        <xdr:cNvPr id="127"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69542025"/>
          <a:ext cx="1493811" cy="1047750"/>
        </a:xfrm>
        <a:prstGeom prst="rect">
          <a:avLst/>
        </a:prstGeom>
        <a:noFill/>
        <a:ln w="9525">
          <a:noFill/>
          <a:miter lim="800000"/>
          <a:headEnd/>
          <a:tailEnd/>
        </a:ln>
      </xdr:spPr>
    </xdr:pic>
    <xdr:clientData/>
  </xdr:twoCellAnchor>
  <xdr:twoCellAnchor>
    <xdr:from>
      <xdr:col>0</xdr:col>
      <xdr:colOff>0</xdr:colOff>
      <xdr:row>448</xdr:row>
      <xdr:rowOff>0</xdr:rowOff>
    </xdr:from>
    <xdr:to>
      <xdr:col>2</xdr:col>
      <xdr:colOff>503211</xdr:colOff>
      <xdr:row>454</xdr:row>
      <xdr:rowOff>38100</xdr:rowOff>
    </xdr:to>
    <xdr:pic>
      <xdr:nvPicPr>
        <xdr:cNvPr id="128"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79486125"/>
          <a:ext cx="1493811" cy="1047750"/>
        </a:xfrm>
        <a:prstGeom prst="rect">
          <a:avLst/>
        </a:prstGeom>
        <a:noFill/>
        <a:ln w="9525">
          <a:noFill/>
          <a:miter lim="800000"/>
          <a:headEnd/>
          <a:tailEnd/>
        </a:ln>
      </xdr:spPr>
    </xdr:pic>
    <xdr:clientData/>
  </xdr:twoCellAnchor>
  <xdr:twoCellAnchor>
    <xdr:from>
      <xdr:col>0</xdr:col>
      <xdr:colOff>0</xdr:colOff>
      <xdr:row>504</xdr:row>
      <xdr:rowOff>0</xdr:rowOff>
    </xdr:from>
    <xdr:to>
      <xdr:col>2</xdr:col>
      <xdr:colOff>503211</xdr:colOff>
      <xdr:row>510</xdr:row>
      <xdr:rowOff>38100</xdr:rowOff>
    </xdr:to>
    <xdr:pic>
      <xdr:nvPicPr>
        <xdr:cNvPr id="12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89430225"/>
          <a:ext cx="1493811" cy="1047750"/>
        </a:xfrm>
        <a:prstGeom prst="rect">
          <a:avLst/>
        </a:prstGeom>
        <a:noFill/>
        <a:ln w="9525">
          <a:noFill/>
          <a:miter lim="800000"/>
          <a:headEnd/>
          <a:tailEnd/>
        </a:ln>
      </xdr:spPr>
    </xdr:pic>
    <xdr:clientData/>
  </xdr:twoCellAnchor>
  <xdr:twoCellAnchor>
    <xdr:from>
      <xdr:col>0</xdr:col>
      <xdr:colOff>0</xdr:colOff>
      <xdr:row>560</xdr:row>
      <xdr:rowOff>0</xdr:rowOff>
    </xdr:from>
    <xdr:to>
      <xdr:col>2</xdr:col>
      <xdr:colOff>503211</xdr:colOff>
      <xdr:row>566</xdr:row>
      <xdr:rowOff>38100</xdr:rowOff>
    </xdr:to>
    <xdr:pic>
      <xdr:nvPicPr>
        <xdr:cNvPr id="13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99374325"/>
          <a:ext cx="1493811" cy="1047750"/>
        </a:xfrm>
        <a:prstGeom prst="rect">
          <a:avLst/>
        </a:prstGeom>
        <a:noFill/>
        <a:ln w="9525">
          <a:noFill/>
          <a:miter lim="800000"/>
          <a:headEnd/>
          <a:tailEnd/>
        </a:ln>
      </xdr:spPr>
    </xdr:pic>
    <xdr:clientData/>
  </xdr:twoCellAnchor>
  <xdr:twoCellAnchor>
    <xdr:from>
      <xdr:col>0</xdr:col>
      <xdr:colOff>0</xdr:colOff>
      <xdr:row>616</xdr:row>
      <xdr:rowOff>0</xdr:rowOff>
    </xdr:from>
    <xdr:to>
      <xdr:col>2</xdr:col>
      <xdr:colOff>503211</xdr:colOff>
      <xdr:row>622</xdr:row>
      <xdr:rowOff>38100</xdr:rowOff>
    </xdr:to>
    <xdr:pic>
      <xdr:nvPicPr>
        <xdr:cNvPr id="131"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09318425"/>
          <a:ext cx="1493811" cy="1047750"/>
        </a:xfrm>
        <a:prstGeom prst="rect">
          <a:avLst/>
        </a:prstGeom>
        <a:noFill/>
        <a:ln w="9525">
          <a:noFill/>
          <a:miter lim="800000"/>
          <a:headEnd/>
          <a:tailEnd/>
        </a:ln>
      </xdr:spPr>
    </xdr:pic>
    <xdr:clientData/>
  </xdr:twoCellAnchor>
  <xdr:twoCellAnchor>
    <xdr:from>
      <xdr:col>0</xdr:col>
      <xdr:colOff>0</xdr:colOff>
      <xdr:row>672</xdr:row>
      <xdr:rowOff>0</xdr:rowOff>
    </xdr:from>
    <xdr:to>
      <xdr:col>2</xdr:col>
      <xdr:colOff>503211</xdr:colOff>
      <xdr:row>678</xdr:row>
      <xdr:rowOff>38100</xdr:rowOff>
    </xdr:to>
    <xdr:pic>
      <xdr:nvPicPr>
        <xdr:cNvPr id="13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19262525"/>
          <a:ext cx="1493811" cy="1047750"/>
        </a:xfrm>
        <a:prstGeom prst="rect">
          <a:avLst/>
        </a:prstGeom>
        <a:noFill/>
        <a:ln w="9525">
          <a:noFill/>
          <a:miter lim="800000"/>
          <a:headEnd/>
          <a:tailEnd/>
        </a:ln>
      </xdr:spPr>
    </xdr:pic>
    <xdr:clientData/>
  </xdr:twoCellAnchor>
  <xdr:twoCellAnchor>
    <xdr:from>
      <xdr:col>0</xdr:col>
      <xdr:colOff>0</xdr:colOff>
      <xdr:row>728</xdr:row>
      <xdr:rowOff>0</xdr:rowOff>
    </xdr:from>
    <xdr:to>
      <xdr:col>2</xdr:col>
      <xdr:colOff>503211</xdr:colOff>
      <xdr:row>734</xdr:row>
      <xdr:rowOff>38100</xdr:rowOff>
    </xdr:to>
    <xdr:pic>
      <xdr:nvPicPr>
        <xdr:cNvPr id="13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29206625"/>
          <a:ext cx="1493811" cy="1047750"/>
        </a:xfrm>
        <a:prstGeom prst="rect">
          <a:avLst/>
        </a:prstGeom>
        <a:noFill/>
        <a:ln w="9525">
          <a:noFill/>
          <a:miter lim="800000"/>
          <a:headEnd/>
          <a:tailEnd/>
        </a:ln>
      </xdr:spPr>
    </xdr:pic>
    <xdr:clientData/>
  </xdr:twoCellAnchor>
  <xdr:twoCellAnchor>
    <xdr:from>
      <xdr:col>0</xdr:col>
      <xdr:colOff>0</xdr:colOff>
      <xdr:row>784</xdr:row>
      <xdr:rowOff>0</xdr:rowOff>
    </xdr:from>
    <xdr:to>
      <xdr:col>2</xdr:col>
      <xdr:colOff>503211</xdr:colOff>
      <xdr:row>790</xdr:row>
      <xdr:rowOff>38100</xdr:rowOff>
    </xdr:to>
    <xdr:pic>
      <xdr:nvPicPr>
        <xdr:cNvPr id="134"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39150725"/>
          <a:ext cx="1493811" cy="1047750"/>
        </a:xfrm>
        <a:prstGeom prst="rect">
          <a:avLst/>
        </a:prstGeom>
        <a:noFill/>
        <a:ln w="9525">
          <a:noFill/>
          <a:miter lim="800000"/>
          <a:headEnd/>
          <a:tailEnd/>
        </a:ln>
      </xdr:spPr>
    </xdr:pic>
    <xdr:clientData/>
  </xdr:twoCellAnchor>
  <xdr:twoCellAnchor>
    <xdr:from>
      <xdr:col>0</xdr:col>
      <xdr:colOff>0</xdr:colOff>
      <xdr:row>840</xdr:row>
      <xdr:rowOff>0</xdr:rowOff>
    </xdr:from>
    <xdr:to>
      <xdr:col>2</xdr:col>
      <xdr:colOff>503211</xdr:colOff>
      <xdr:row>846</xdr:row>
      <xdr:rowOff>38100</xdr:rowOff>
    </xdr:to>
    <xdr:pic>
      <xdr:nvPicPr>
        <xdr:cNvPr id="13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49094825"/>
          <a:ext cx="1493811" cy="1047750"/>
        </a:xfrm>
        <a:prstGeom prst="rect">
          <a:avLst/>
        </a:prstGeom>
        <a:noFill/>
        <a:ln w="9525">
          <a:noFill/>
          <a:miter lim="800000"/>
          <a:headEnd/>
          <a:tailEnd/>
        </a:ln>
      </xdr:spPr>
    </xdr:pic>
    <xdr:clientData/>
  </xdr:twoCellAnchor>
  <xdr:twoCellAnchor>
    <xdr:from>
      <xdr:col>0</xdr:col>
      <xdr:colOff>0</xdr:colOff>
      <xdr:row>896</xdr:row>
      <xdr:rowOff>0</xdr:rowOff>
    </xdr:from>
    <xdr:to>
      <xdr:col>2</xdr:col>
      <xdr:colOff>503211</xdr:colOff>
      <xdr:row>902</xdr:row>
      <xdr:rowOff>38100</xdr:rowOff>
    </xdr:to>
    <xdr:pic>
      <xdr:nvPicPr>
        <xdr:cNvPr id="136"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59038925"/>
          <a:ext cx="1493811" cy="1047750"/>
        </a:xfrm>
        <a:prstGeom prst="rect">
          <a:avLst/>
        </a:prstGeom>
        <a:noFill/>
        <a:ln w="9525">
          <a:noFill/>
          <a:miter lim="800000"/>
          <a:headEnd/>
          <a:tailEnd/>
        </a:ln>
      </xdr:spPr>
    </xdr:pic>
    <xdr:clientData/>
  </xdr:twoCellAnchor>
  <xdr:twoCellAnchor>
    <xdr:from>
      <xdr:col>0</xdr:col>
      <xdr:colOff>0</xdr:colOff>
      <xdr:row>952</xdr:row>
      <xdr:rowOff>0</xdr:rowOff>
    </xdr:from>
    <xdr:to>
      <xdr:col>2</xdr:col>
      <xdr:colOff>503211</xdr:colOff>
      <xdr:row>958</xdr:row>
      <xdr:rowOff>38100</xdr:rowOff>
    </xdr:to>
    <xdr:pic>
      <xdr:nvPicPr>
        <xdr:cNvPr id="137"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68983025"/>
          <a:ext cx="1493811" cy="1047750"/>
        </a:xfrm>
        <a:prstGeom prst="rect">
          <a:avLst/>
        </a:prstGeom>
        <a:noFill/>
        <a:ln w="9525">
          <a:noFill/>
          <a:miter lim="800000"/>
          <a:headEnd/>
          <a:tailEnd/>
        </a:ln>
      </xdr:spPr>
    </xdr:pic>
    <xdr:clientData/>
  </xdr:twoCellAnchor>
  <xdr:twoCellAnchor>
    <xdr:from>
      <xdr:col>0</xdr:col>
      <xdr:colOff>0</xdr:colOff>
      <xdr:row>1008</xdr:row>
      <xdr:rowOff>0</xdr:rowOff>
    </xdr:from>
    <xdr:to>
      <xdr:col>2</xdr:col>
      <xdr:colOff>503211</xdr:colOff>
      <xdr:row>1014</xdr:row>
      <xdr:rowOff>38100</xdr:rowOff>
    </xdr:to>
    <xdr:pic>
      <xdr:nvPicPr>
        <xdr:cNvPr id="138"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78927125"/>
          <a:ext cx="1493811" cy="1047750"/>
        </a:xfrm>
        <a:prstGeom prst="rect">
          <a:avLst/>
        </a:prstGeom>
        <a:noFill/>
        <a:ln w="9525">
          <a:noFill/>
          <a:miter lim="800000"/>
          <a:headEnd/>
          <a:tailEnd/>
        </a:ln>
      </xdr:spPr>
    </xdr:pic>
    <xdr:clientData/>
  </xdr:twoCellAnchor>
  <xdr:twoCellAnchor>
    <xdr:from>
      <xdr:col>0</xdr:col>
      <xdr:colOff>0</xdr:colOff>
      <xdr:row>1064</xdr:row>
      <xdr:rowOff>0</xdr:rowOff>
    </xdr:from>
    <xdr:to>
      <xdr:col>2</xdr:col>
      <xdr:colOff>503211</xdr:colOff>
      <xdr:row>1070</xdr:row>
      <xdr:rowOff>38100</xdr:rowOff>
    </xdr:to>
    <xdr:pic>
      <xdr:nvPicPr>
        <xdr:cNvPr id="13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88871225"/>
          <a:ext cx="1493811" cy="1047750"/>
        </a:xfrm>
        <a:prstGeom prst="rect">
          <a:avLst/>
        </a:prstGeom>
        <a:noFill/>
        <a:ln w="9525">
          <a:noFill/>
          <a:miter lim="800000"/>
          <a:headEnd/>
          <a:tailEnd/>
        </a:ln>
      </xdr:spPr>
    </xdr:pic>
    <xdr:clientData/>
  </xdr:twoCellAnchor>
  <xdr:twoCellAnchor>
    <xdr:from>
      <xdr:col>0</xdr:col>
      <xdr:colOff>0</xdr:colOff>
      <xdr:row>1120</xdr:row>
      <xdr:rowOff>0</xdr:rowOff>
    </xdr:from>
    <xdr:to>
      <xdr:col>2</xdr:col>
      <xdr:colOff>503211</xdr:colOff>
      <xdr:row>1126</xdr:row>
      <xdr:rowOff>38100</xdr:rowOff>
    </xdr:to>
    <xdr:pic>
      <xdr:nvPicPr>
        <xdr:cNvPr id="14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198815325"/>
          <a:ext cx="1493811" cy="1047750"/>
        </a:xfrm>
        <a:prstGeom prst="rect">
          <a:avLst/>
        </a:prstGeom>
        <a:noFill/>
        <a:ln w="9525">
          <a:noFill/>
          <a:miter lim="800000"/>
          <a:headEnd/>
          <a:tailEnd/>
        </a:ln>
      </xdr:spPr>
    </xdr:pic>
    <xdr:clientData/>
  </xdr:twoCellAnchor>
  <xdr:twoCellAnchor>
    <xdr:from>
      <xdr:col>0</xdr:col>
      <xdr:colOff>0</xdr:colOff>
      <xdr:row>1176</xdr:row>
      <xdr:rowOff>0</xdr:rowOff>
    </xdr:from>
    <xdr:to>
      <xdr:col>2</xdr:col>
      <xdr:colOff>503211</xdr:colOff>
      <xdr:row>1182</xdr:row>
      <xdr:rowOff>38100</xdr:rowOff>
    </xdr:to>
    <xdr:pic>
      <xdr:nvPicPr>
        <xdr:cNvPr id="141"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08759425"/>
          <a:ext cx="1493811" cy="1047750"/>
        </a:xfrm>
        <a:prstGeom prst="rect">
          <a:avLst/>
        </a:prstGeom>
        <a:noFill/>
        <a:ln w="9525">
          <a:noFill/>
          <a:miter lim="800000"/>
          <a:headEnd/>
          <a:tailEnd/>
        </a:ln>
      </xdr:spPr>
    </xdr:pic>
    <xdr:clientData/>
  </xdr:twoCellAnchor>
  <xdr:twoCellAnchor>
    <xdr:from>
      <xdr:col>0</xdr:col>
      <xdr:colOff>0</xdr:colOff>
      <xdr:row>1232</xdr:row>
      <xdr:rowOff>0</xdr:rowOff>
    </xdr:from>
    <xdr:to>
      <xdr:col>2</xdr:col>
      <xdr:colOff>503211</xdr:colOff>
      <xdr:row>1238</xdr:row>
      <xdr:rowOff>38100</xdr:rowOff>
    </xdr:to>
    <xdr:pic>
      <xdr:nvPicPr>
        <xdr:cNvPr id="14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18703525"/>
          <a:ext cx="1493811" cy="1047750"/>
        </a:xfrm>
        <a:prstGeom prst="rect">
          <a:avLst/>
        </a:prstGeom>
        <a:noFill/>
        <a:ln w="9525">
          <a:noFill/>
          <a:miter lim="800000"/>
          <a:headEnd/>
          <a:tailEnd/>
        </a:ln>
      </xdr:spPr>
    </xdr:pic>
    <xdr:clientData/>
  </xdr:twoCellAnchor>
  <xdr:twoCellAnchor>
    <xdr:from>
      <xdr:col>0</xdr:col>
      <xdr:colOff>0</xdr:colOff>
      <xdr:row>1288</xdr:row>
      <xdr:rowOff>0</xdr:rowOff>
    </xdr:from>
    <xdr:to>
      <xdr:col>2</xdr:col>
      <xdr:colOff>503211</xdr:colOff>
      <xdr:row>1294</xdr:row>
      <xdr:rowOff>38100</xdr:rowOff>
    </xdr:to>
    <xdr:pic>
      <xdr:nvPicPr>
        <xdr:cNvPr id="14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28647625"/>
          <a:ext cx="1493811" cy="1047750"/>
        </a:xfrm>
        <a:prstGeom prst="rect">
          <a:avLst/>
        </a:prstGeom>
        <a:noFill/>
        <a:ln w="9525">
          <a:noFill/>
          <a:miter lim="800000"/>
          <a:headEnd/>
          <a:tailEnd/>
        </a:ln>
      </xdr:spPr>
    </xdr:pic>
    <xdr:clientData/>
  </xdr:twoCellAnchor>
  <xdr:twoCellAnchor>
    <xdr:from>
      <xdr:col>0</xdr:col>
      <xdr:colOff>0</xdr:colOff>
      <xdr:row>1344</xdr:row>
      <xdr:rowOff>0</xdr:rowOff>
    </xdr:from>
    <xdr:to>
      <xdr:col>2</xdr:col>
      <xdr:colOff>503211</xdr:colOff>
      <xdr:row>1350</xdr:row>
      <xdr:rowOff>38100</xdr:rowOff>
    </xdr:to>
    <xdr:pic>
      <xdr:nvPicPr>
        <xdr:cNvPr id="144"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38591725"/>
          <a:ext cx="1493811" cy="1047750"/>
        </a:xfrm>
        <a:prstGeom prst="rect">
          <a:avLst/>
        </a:prstGeom>
        <a:noFill/>
        <a:ln w="9525">
          <a:noFill/>
          <a:miter lim="800000"/>
          <a:headEnd/>
          <a:tailEnd/>
        </a:ln>
      </xdr:spPr>
    </xdr:pic>
    <xdr:clientData/>
  </xdr:twoCellAnchor>
  <xdr:twoCellAnchor>
    <xdr:from>
      <xdr:col>0</xdr:col>
      <xdr:colOff>0</xdr:colOff>
      <xdr:row>1400</xdr:row>
      <xdr:rowOff>0</xdr:rowOff>
    </xdr:from>
    <xdr:to>
      <xdr:col>2</xdr:col>
      <xdr:colOff>503211</xdr:colOff>
      <xdr:row>1406</xdr:row>
      <xdr:rowOff>38100</xdr:rowOff>
    </xdr:to>
    <xdr:pic>
      <xdr:nvPicPr>
        <xdr:cNvPr id="145"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48535825"/>
          <a:ext cx="1493811" cy="1047750"/>
        </a:xfrm>
        <a:prstGeom prst="rect">
          <a:avLst/>
        </a:prstGeom>
        <a:noFill/>
        <a:ln w="9525">
          <a:noFill/>
          <a:miter lim="800000"/>
          <a:headEnd/>
          <a:tailEnd/>
        </a:ln>
      </xdr:spPr>
    </xdr:pic>
    <xdr:clientData/>
  </xdr:twoCellAnchor>
  <xdr:twoCellAnchor>
    <xdr:from>
      <xdr:col>0</xdr:col>
      <xdr:colOff>0</xdr:colOff>
      <xdr:row>1456</xdr:row>
      <xdr:rowOff>0</xdr:rowOff>
    </xdr:from>
    <xdr:to>
      <xdr:col>2</xdr:col>
      <xdr:colOff>503211</xdr:colOff>
      <xdr:row>1462</xdr:row>
      <xdr:rowOff>38100</xdr:rowOff>
    </xdr:to>
    <xdr:pic>
      <xdr:nvPicPr>
        <xdr:cNvPr id="146"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58479925"/>
          <a:ext cx="1493811" cy="1047750"/>
        </a:xfrm>
        <a:prstGeom prst="rect">
          <a:avLst/>
        </a:prstGeom>
        <a:noFill/>
        <a:ln w="9525">
          <a:noFill/>
          <a:miter lim="800000"/>
          <a:headEnd/>
          <a:tailEnd/>
        </a:ln>
      </xdr:spPr>
    </xdr:pic>
    <xdr:clientData/>
  </xdr:twoCellAnchor>
  <xdr:twoCellAnchor>
    <xdr:from>
      <xdr:col>0</xdr:col>
      <xdr:colOff>0</xdr:colOff>
      <xdr:row>1512</xdr:row>
      <xdr:rowOff>0</xdr:rowOff>
    </xdr:from>
    <xdr:to>
      <xdr:col>2</xdr:col>
      <xdr:colOff>503211</xdr:colOff>
      <xdr:row>1518</xdr:row>
      <xdr:rowOff>38100</xdr:rowOff>
    </xdr:to>
    <xdr:pic>
      <xdr:nvPicPr>
        <xdr:cNvPr id="147"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68424025"/>
          <a:ext cx="1493811" cy="1047750"/>
        </a:xfrm>
        <a:prstGeom prst="rect">
          <a:avLst/>
        </a:prstGeom>
        <a:noFill/>
        <a:ln w="9525">
          <a:noFill/>
          <a:miter lim="800000"/>
          <a:headEnd/>
          <a:tailEnd/>
        </a:ln>
      </xdr:spPr>
    </xdr:pic>
    <xdr:clientData/>
  </xdr:twoCellAnchor>
  <xdr:twoCellAnchor>
    <xdr:from>
      <xdr:col>0</xdr:col>
      <xdr:colOff>0</xdr:colOff>
      <xdr:row>1568</xdr:row>
      <xdr:rowOff>0</xdr:rowOff>
    </xdr:from>
    <xdr:to>
      <xdr:col>2</xdr:col>
      <xdr:colOff>503211</xdr:colOff>
      <xdr:row>1574</xdr:row>
      <xdr:rowOff>38100</xdr:rowOff>
    </xdr:to>
    <xdr:pic>
      <xdr:nvPicPr>
        <xdr:cNvPr id="148"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78368125"/>
          <a:ext cx="1493811" cy="1047750"/>
        </a:xfrm>
        <a:prstGeom prst="rect">
          <a:avLst/>
        </a:prstGeom>
        <a:noFill/>
        <a:ln w="9525">
          <a:noFill/>
          <a:miter lim="800000"/>
          <a:headEnd/>
          <a:tailEnd/>
        </a:ln>
      </xdr:spPr>
    </xdr:pic>
    <xdr:clientData/>
  </xdr:twoCellAnchor>
  <xdr:twoCellAnchor>
    <xdr:from>
      <xdr:col>0</xdr:col>
      <xdr:colOff>0</xdr:colOff>
      <xdr:row>1624</xdr:row>
      <xdr:rowOff>0</xdr:rowOff>
    </xdr:from>
    <xdr:to>
      <xdr:col>2</xdr:col>
      <xdr:colOff>503211</xdr:colOff>
      <xdr:row>1630</xdr:row>
      <xdr:rowOff>38100</xdr:rowOff>
    </xdr:to>
    <xdr:pic>
      <xdr:nvPicPr>
        <xdr:cNvPr id="149"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88312225"/>
          <a:ext cx="1493811" cy="1047750"/>
        </a:xfrm>
        <a:prstGeom prst="rect">
          <a:avLst/>
        </a:prstGeom>
        <a:noFill/>
        <a:ln w="9525">
          <a:noFill/>
          <a:miter lim="800000"/>
          <a:headEnd/>
          <a:tailEnd/>
        </a:ln>
      </xdr:spPr>
    </xdr:pic>
    <xdr:clientData/>
  </xdr:twoCellAnchor>
  <xdr:twoCellAnchor>
    <xdr:from>
      <xdr:col>0</xdr:col>
      <xdr:colOff>0</xdr:colOff>
      <xdr:row>1680</xdr:row>
      <xdr:rowOff>0</xdr:rowOff>
    </xdr:from>
    <xdr:to>
      <xdr:col>2</xdr:col>
      <xdr:colOff>503211</xdr:colOff>
      <xdr:row>1686</xdr:row>
      <xdr:rowOff>38100</xdr:rowOff>
    </xdr:to>
    <xdr:pic>
      <xdr:nvPicPr>
        <xdr:cNvPr id="150"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298256325"/>
          <a:ext cx="1493811" cy="1047750"/>
        </a:xfrm>
        <a:prstGeom prst="rect">
          <a:avLst/>
        </a:prstGeom>
        <a:noFill/>
        <a:ln w="9525">
          <a:noFill/>
          <a:miter lim="800000"/>
          <a:headEnd/>
          <a:tailEnd/>
        </a:ln>
      </xdr:spPr>
    </xdr:pic>
    <xdr:clientData/>
  </xdr:twoCellAnchor>
  <xdr:twoCellAnchor>
    <xdr:from>
      <xdr:col>0</xdr:col>
      <xdr:colOff>0</xdr:colOff>
      <xdr:row>1736</xdr:row>
      <xdr:rowOff>0</xdr:rowOff>
    </xdr:from>
    <xdr:to>
      <xdr:col>2</xdr:col>
      <xdr:colOff>503211</xdr:colOff>
      <xdr:row>1742</xdr:row>
      <xdr:rowOff>38100</xdr:rowOff>
    </xdr:to>
    <xdr:pic>
      <xdr:nvPicPr>
        <xdr:cNvPr id="151"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08200425"/>
          <a:ext cx="1493811" cy="1047750"/>
        </a:xfrm>
        <a:prstGeom prst="rect">
          <a:avLst/>
        </a:prstGeom>
        <a:noFill/>
        <a:ln w="9525">
          <a:noFill/>
          <a:miter lim="800000"/>
          <a:headEnd/>
          <a:tailEnd/>
        </a:ln>
      </xdr:spPr>
    </xdr:pic>
    <xdr:clientData/>
  </xdr:twoCellAnchor>
  <xdr:twoCellAnchor>
    <xdr:from>
      <xdr:col>0</xdr:col>
      <xdr:colOff>0</xdr:colOff>
      <xdr:row>1792</xdr:row>
      <xdr:rowOff>0</xdr:rowOff>
    </xdr:from>
    <xdr:to>
      <xdr:col>2</xdr:col>
      <xdr:colOff>503211</xdr:colOff>
      <xdr:row>1798</xdr:row>
      <xdr:rowOff>38100</xdr:rowOff>
    </xdr:to>
    <xdr:pic>
      <xdr:nvPicPr>
        <xdr:cNvPr id="152"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18144525"/>
          <a:ext cx="1493811" cy="1047750"/>
        </a:xfrm>
        <a:prstGeom prst="rect">
          <a:avLst/>
        </a:prstGeom>
        <a:noFill/>
        <a:ln w="9525">
          <a:noFill/>
          <a:miter lim="800000"/>
          <a:headEnd/>
          <a:tailEnd/>
        </a:ln>
      </xdr:spPr>
    </xdr:pic>
    <xdr:clientData/>
  </xdr:twoCellAnchor>
  <xdr:twoCellAnchor>
    <xdr:from>
      <xdr:col>0</xdr:col>
      <xdr:colOff>0</xdr:colOff>
      <xdr:row>1848</xdr:row>
      <xdr:rowOff>0</xdr:rowOff>
    </xdr:from>
    <xdr:to>
      <xdr:col>2</xdr:col>
      <xdr:colOff>503211</xdr:colOff>
      <xdr:row>1854</xdr:row>
      <xdr:rowOff>38100</xdr:rowOff>
    </xdr:to>
    <xdr:pic>
      <xdr:nvPicPr>
        <xdr:cNvPr id="15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28088625"/>
          <a:ext cx="1493811" cy="1047750"/>
        </a:xfrm>
        <a:prstGeom prst="rect">
          <a:avLst/>
        </a:prstGeom>
        <a:noFill/>
        <a:ln w="9525">
          <a:noFill/>
          <a:miter lim="800000"/>
          <a:headEnd/>
          <a:tailEnd/>
        </a:ln>
      </xdr:spPr>
    </xdr:pic>
    <xdr:clientData/>
  </xdr:twoCellAnchor>
  <xdr:twoCellAnchor>
    <xdr:from>
      <xdr:col>0</xdr:col>
      <xdr:colOff>0</xdr:colOff>
      <xdr:row>1904</xdr:row>
      <xdr:rowOff>0</xdr:rowOff>
    </xdr:from>
    <xdr:to>
      <xdr:col>2</xdr:col>
      <xdr:colOff>503211</xdr:colOff>
      <xdr:row>1910</xdr:row>
      <xdr:rowOff>38100</xdr:rowOff>
    </xdr:to>
    <xdr:pic>
      <xdr:nvPicPr>
        <xdr:cNvPr id="154"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338032725"/>
          <a:ext cx="1493811" cy="10477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503211</xdr:colOff>
      <xdr:row>6</xdr:row>
      <xdr:rowOff>0</xdr:rowOff>
    </xdr:to>
    <xdr:pic>
      <xdr:nvPicPr>
        <xdr:cNvPr id="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369986" cy="1038225"/>
        </a:xfrm>
        <a:prstGeom prst="rect">
          <a:avLst/>
        </a:prstGeom>
        <a:noFill/>
        <a:ln w="9525">
          <a:noFill/>
          <a:miter lim="800000"/>
          <a:headEnd/>
          <a:tailEnd/>
        </a:ln>
      </xdr:spPr>
    </xdr:pic>
    <xdr:clientData/>
  </xdr:twoCellAnchor>
  <xdr:twoCellAnchor>
    <xdr:from>
      <xdr:col>10</xdr:col>
      <xdr:colOff>0</xdr:colOff>
      <xdr:row>0</xdr:row>
      <xdr:rowOff>0</xdr:rowOff>
    </xdr:from>
    <xdr:to>
      <xdr:col>11</xdr:col>
      <xdr:colOff>723900</xdr:colOff>
      <xdr:row>2</xdr:row>
      <xdr:rowOff>142875</xdr:rowOff>
    </xdr:to>
    <xdr:pic>
      <xdr:nvPicPr>
        <xdr:cNvPr id="6"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5981700" y="0"/>
          <a:ext cx="1485900" cy="466725"/>
        </a:xfrm>
        <a:prstGeom prst="rect">
          <a:avLst/>
        </a:prstGeom>
        <a:noFill/>
        <a:ln w="9525">
          <a:noFill/>
          <a:miter lim="800000"/>
          <a:headEnd/>
          <a:tailEnd/>
        </a:ln>
      </xdr:spPr>
    </xdr:pic>
    <xdr:clientData fPrintsWithSheet="0"/>
  </xdr:twoCellAnchor>
  <xdr:twoCellAnchor editAs="oneCell">
    <xdr:from>
      <xdr:col>10</xdr:col>
      <xdr:colOff>0</xdr:colOff>
      <xdr:row>3</xdr:row>
      <xdr:rowOff>0</xdr:rowOff>
    </xdr:from>
    <xdr:to>
      <xdr:col>11</xdr:col>
      <xdr:colOff>573848</xdr:colOff>
      <xdr:row>5</xdr:row>
      <xdr:rowOff>54935</xdr:rowOff>
    </xdr:to>
    <xdr:pic>
      <xdr:nvPicPr>
        <xdr:cNvPr id="4" name="Image 3">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6858000" y="485775"/>
          <a:ext cx="1440623" cy="435935"/>
        </a:xfrm>
        <a:prstGeom prst="rect">
          <a:avLst/>
        </a:prstGeom>
        <a:noFill/>
        <a:ln w="9525">
          <a:noFill/>
          <a:miter lim="800000"/>
          <a:headEnd/>
          <a:tailEnd/>
        </a:ln>
      </xdr:spPr>
    </xdr:pic>
    <xdr:clientData/>
  </xdr:twoCellAnchor>
  <xdr:twoCellAnchor>
    <xdr:from>
      <xdr:col>12</xdr:col>
      <xdr:colOff>40824</xdr:colOff>
      <xdr:row>0</xdr:row>
      <xdr:rowOff>0</xdr:rowOff>
    </xdr:from>
    <xdr:to>
      <xdr:col>12</xdr:col>
      <xdr:colOff>449071</xdr:colOff>
      <xdr:row>1</xdr:row>
      <xdr:rowOff>169500</xdr:rowOff>
    </xdr:to>
    <xdr:pic>
      <xdr:nvPicPr>
        <xdr:cNvPr id="5" name="Image 4" descr="Danger Panneau.png"/>
        <xdr:cNvPicPr>
          <a:picLocks noChangeAspect="1"/>
        </xdr:cNvPicPr>
      </xdr:nvPicPr>
      <xdr:blipFill>
        <a:blip xmlns:r="http://schemas.openxmlformats.org/officeDocument/2006/relationships" r:embed="rId6" cstate="print"/>
        <a:stretch>
          <a:fillRect/>
        </a:stretch>
      </xdr:blipFill>
      <xdr:spPr>
        <a:xfrm>
          <a:off x="8746674" y="0"/>
          <a:ext cx="408247" cy="350475"/>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503211</xdr:colOff>
      <xdr:row>6</xdr:row>
      <xdr:rowOff>0</xdr:rowOff>
    </xdr:to>
    <xdr:pic>
      <xdr:nvPicPr>
        <xdr:cNvPr id="3" name="Image 1" descr="DSDEN-ain-gris-pap"/>
        <xdr:cNvPicPr>
          <a:picLocks noChangeArrowheads="1"/>
        </xdr:cNvPicPr>
      </xdr:nvPicPr>
      <xdr:blipFill>
        <a:blip xmlns:r="http://schemas.openxmlformats.org/officeDocument/2006/relationships" r:embed="rId1" cstate="print"/>
        <a:srcRect/>
        <a:stretch>
          <a:fillRect/>
        </a:stretch>
      </xdr:blipFill>
      <xdr:spPr bwMode="auto">
        <a:xfrm>
          <a:off x="0" y="0"/>
          <a:ext cx="1369986" cy="1066800"/>
        </a:xfrm>
        <a:prstGeom prst="rect">
          <a:avLst/>
        </a:prstGeom>
        <a:noFill/>
        <a:ln w="9525">
          <a:noFill/>
          <a:miter lim="800000"/>
          <a:headEnd/>
          <a:tailEnd/>
        </a:ln>
      </xdr:spPr>
    </xdr:pic>
    <xdr:clientData/>
  </xdr:twoCellAnchor>
  <xdr:twoCellAnchor>
    <xdr:from>
      <xdr:col>10</xdr:col>
      <xdr:colOff>0</xdr:colOff>
      <xdr:row>0</xdr:row>
      <xdr:rowOff>0</xdr:rowOff>
    </xdr:from>
    <xdr:to>
      <xdr:col>11</xdr:col>
      <xdr:colOff>723900</xdr:colOff>
      <xdr:row>2</xdr:row>
      <xdr:rowOff>142875</xdr:rowOff>
    </xdr:to>
    <xdr:pic>
      <xdr:nvPicPr>
        <xdr:cNvPr id="4" name="Picture 1">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5981700" y="0"/>
          <a:ext cx="1485900" cy="466725"/>
        </a:xfrm>
        <a:prstGeom prst="rect">
          <a:avLst/>
        </a:prstGeom>
        <a:noFill/>
        <a:ln w="9525">
          <a:noFill/>
          <a:miter lim="800000"/>
          <a:headEnd/>
          <a:tailEnd/>
        </a:ln>
      </xdr:spPr>
    </xdr:pic>
    <xdr:clientData fPrintsWithSheet="0"/>
  </xdr:twoCellAnchor>
  <xdr:twoCellAnchor editAs="oneCell">
    <xdr:from>
      <xdr:col>10</xdr:col>
      <xdr:colOff>0</xdr:colOff>
      <xdr:row>3</xdr:row>
      <xdr:rowOff>0</xdr:rowOff>
    </xdr:from>
    <xdr:to>
      <xdr:col>11</xdr:col>
      <xdr:colOff>602423</xdr:colOff>
      <xdr:row>5</xdr:row>
      <xdr:rowOff>54935</xdr:rowOff>
    </xdr:to>
    <xdr:pic>
      <xdr:nvPicPr>
        <xdr:cNvPr id="5" name="Image 4">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6858000" y="485775"/>
          <a:ext cx="1440623" cy="435935"/>
        </a:xfrm>
        <a:prstGeom prst="rect">
          <a:avLst/>
        </a:prstGeom>
        <a:noFill/>
        <a:ln w="9525">
          <a:noFill/>
          <a:miter lim="800000"/>
          <a:headEnd/>
          <a:tailEnd/>
        </a:ln>
      </xdr:spPr>
    </xdr:pic>
    <xdr:clientData/>
  </xdr:twoCellAnchor>
  <xdr:twoCellAnchor>
    <xdr:from>
      <xdr:col>12</xdr:col>
      <xdr:colOff>40824</xdr:colOff>
      <xdr:row>0</xdr:row>
      <xdr:rowOff>0</xdr:rowOff>
    </xdr:from>
    <xdr:to>
      <xdr:col>12</xdr:col>
      <xdr:colOff>449071</xdr:colOff>
      <xdr:row>1</xdr:row>
      <xdr:rowOff>169500</xdr:rowOff>
    </xdr:to>
    <xdr:pic>
      <xdr:nvPicPr>
        <xdr:cNvPr id="6" name="Image 5" descr="Danger Panneau.png"/>
        <xdr:cNvPicPr>
          <a:picLocks noChangeAspect="1"/>
        </xdr:cNvPicPr>
      </xdr:nvPicPr>
      <xdr:blipFill>
        <a:blip xmlns:r="http://schemas.openxmlformats.org/officeDocument/2006/relationships" r:embed="rId6" cstate="print"/>
        <a:stretch>
          <a:fillRect/>
        </a:stretch>
      </xdr:blipFill>
      <xdr:spPr>
        <a:xfrm>
          <a:off x="8746674" y="0"/>
          <a:ext cx="408247" cy="350475"/>
        </a:xfrm>
        <a:prstGeom prst="rect">
          <a:avLst/>
        </a:prstGeom>
      </xdr:spPr>
    </xdr:pic>
    <xdr:clientData fPrintsWithSheet="0"/>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C2"/>
  <sheetViews>
    <sheetView showGridLines="0" showRowColHeaders="0" zoomScaleNormal="100" zoomScaleSheetLayoutView="100" workbookViewId="0"/>
  </sheetViews>
  <sheetFormatPr baseColWidth="10" defaultRowHeight="15" x14ac:dyDescent="0.25"/>
  <cols>
    <col min="1" max="1" width="95.7109375" style="71" customWidth="1"/>
    <col min="2" max="6" width="15.7109375" customWidth="1"/>
    <col min="7" max="7" width="12.7109375" customWidth="1"/>
  </cols>
  <sheetData>
    <row r="1" spans="2:3" ht="15" customHeight="1" x14ac:dyDescent="0.25">
      <c r="B1" s="72"/>
      <c r="C1" s="72"/>
    </row>
    <row r="2" spans="2:3" ht="15" customHeight="1" x14ac:dyDescent="0.25">
      <c r="B2" s="72"/>
      <c r="C2" s="72"/>
    </row>
  </sheetData>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zoomScaleNormal="100" workbookViewId="0">
      <selection activeCell="E10" sqref="E10"/>
    </sheetView>
  </sheetViews>
  <sheetFormatPr baseColWidth="10" defaultColWidth="11.42578125" defaultRowHeight="14.25" x14ac:dyDescent="0.2"/>
  <cols>
    <col min="1" max="1" width="1.7109375" style="11" customWidth="1"/>
    <col min="2" max="2" width="13.7109375" style="11" customWidth="1"/>
    <col min="3" max="3" width="30.7109375" style="11" customWidth="1"/>
    <col min="4" max="4" width="40.7109375" style="11" customWidth="1"/>
    <col min="5" max="5" width="22.7109375" style="11" customWidth="1"/>
    <col min="6" max="6" width="7.7109375" style="11" customWidth="1"/>
    <col min="7" max="7" width="8.7109375" style="11" customWidth="1"/>
    <col min="8" max="8" width="7.7109375" style="11" customWidth="1"/>
    <col min="9" max="16384" width="11.42578125" style="11"/>
  </cols>
  <sheetData>
    <row r="1" spans="1:12" ht="15.75" x14ac:dyDescent="0.25">
      <c r="C1" s="53" t="s">
        <v>152</v>
      </c>
      <c r="D1" s="44" t="str">
        <f>IF('F0 Etat des lieux '!C13="","",'F0 Etat des lieux '!C13)</f>
        <v/>
      </c>
      <c r="E1" s="44"/>
      <c r="F1" s="44"/>
      <c r="G1" s="44"/>
      <c r="H1" s="44"/>
      <c r="K1" s="345" t="s">
        <v>259</v>
      </c>
      <c r="L1" s="346"/>
    </row>
    <row r="2" spans="1:12" ht="16.5" thickBot="1" x14ac:dyDescent="0.3">
      <c r="C2" s="53" t="s">
        <v>182</v>
      </c>
      <c r="D2" s="44" t="str">
        <f>IF('F0 Etat des lieux '!C14="","",'F0 Etat des lieux '!C14)</f>
        <v/>
      </c>
      <c r="E2" s="44"/>
      <c r="F2" s="44"/>
      <c r="G2" s="44"/>
      <c r="H2" s="44"/>
      <c r="K2" s="347"/>
      <c r="L2" s="348"/>
    </row>
    <row r="4" spans="1:12" ht="15" customHeight="1" x14ac:dyDescent="0.25">
      <c r="A4" s="12"/>
      <c r="B4" s="44"/>
      <c r="C4" s="54" t="s">
        <v>181</v>
      </c>
      <c r="D4" s="55" t="str">
        <f>IF('F0 Etat des lieux '!D15="","Non","Oui")</f>
        <v>Oui</v>
      </c>
    </row>
    <row r="5" spans="1:12" x14ac:dyDescent="0.2">
      <c r="C5" s="54" t="s">
        <v>169</v>
      </c>
      <c r="D5" s="55" t="str">
        <f>IF('F0 Etat des lieux '!D16="","Non","Oui")</f>
        <v>Oui</v>
      </c>
    </row>
    <row r="6" spans="1:12" x14ac:dyDescent="0.2">
      <c r="C6" s="54" t="s">
        <v>183</v>
      </c>
      <c r="D6" s="55" t="str">
        <f>IF('F0 Etat des lieux '!D17="","Non","Oui")</f>
        <v>Oui</v>
      </c>
    </row>
    <row r="8" spans="1:12" s="45" customFormat="1" ht="12.75" x14ac:dyDescent="0.2"/>
    <row r="9" spans="1:12" ht="15.75" x14ac:dyDescent="0.2">
      <c r="B9" s="379" t="s">
        <v>253</v>
      </c>
      <c r="C9" s="536"/>
      <c r="D9" s="536"/>
      <c r="E9" s="536"/>
      <c r="F9" s="536"/>
      <c r="G9" s="537"/>
    </row>
    <row r="10" spans="1:12" ht="15.75" x14ac:dyDescent="0.2">
      <c r="B10" s="250"/>
      <c r="C10" s="253" t="s">
        <v>304</v>
      </c>
      <c r="D10" s="253" t="s">
        <v>305</v>
      </c>
      <c r="E10" s="254" t="s">
        <v>306</v>
      </c>
      <c r="F10" s="251"/>
      <c r="G10" s="252"/>
    </row>
    <row r="11" spans="1:12" s="43" customFormat="1" ht="11.25" x14ac:dyDescent="0.2"/>
    <row r="12" spans="1:12" s="45" customFormat="1" ht="12.75" x14ac:dyDescent="0.2">
      <c r="B12" s="45" t="s">
        <v>172</v>
      </c>
    </row>
    <row r="13" spans="1:12" s="45" customFormat="1" ht="12.75" x14ac:dyDescent="0.2">
      <c r="B13" s="46" t="s">
        <v>173</v>
      </c>
    </row>
    <row r="14" spans="1:12" s="45" customFormat="1" ht="12.75" x14ac:dyDescent="0.2">
      <c r="B14" s="46" t="s">
        <v>174</v>
      </c>
    </row>
    <row r="15" spans="1:12" s="45" customFormat="1" ht="12.75" x14ac:dyDescent="0.2">
      <c r="B15" s="46" t="s">
        <v>175</v>
      </c>
    </row>
    <row r="16" spans="1:12" s="43" customFormat="1" ht="12" thickBot="1" x14ac:dyDescent="0.25"/>
    <row r="17" spans="2:8" ht="25.5" customHeight="1" x14ac:dyDescent="0.2">
      <c r="B17" s="47"/>
      <c r="C17" s="52" t="s">
        <v>176</v>
      </c>
      <c r="D17" s="65" t="s">
        <v>177</v>
      </c>
      <c r="E17" s="65" t="s">
        <v>178</v>
      </c>
      <c r="F17" s="538"/>
      <c r="G17" s="538"/>
      <c r="H17" s="539"/>
    </row>
    <row r="18" spans="2:8" ht="23.25" thickBot="1" x14ac:dyDescent="0.25">
      <c r="B18" s="48"/>
      <c r="C18" s="51"/>
      <c r="D18" s="49"/>
      <c r="E18" s="50"/>
      <c r="F18" s="57" t="s">
        <v>254</v>
      </c>
      <c r="G18" s="57" t="s">
        <v>255</v>
      </c>
      <c r="H18" s="66" t="s">
        <v>256</v>
      </c>
    </row>
    <row r="19" spans="2:8" ht="96" x14ac:dyDescent="0.2">
      <c r="B19" s="117" t="s">
        <v>180</v>
      </c>
      <c r="C19" s="118" t="str">
        <f>IF('F2 Objectifs'!J13="","",'F2 Objectifs'!J13)</f>
        <v>Objectif 1 de l'axe 1</v>
      </c>
      <c r="D19" s="119" t="str">
        <f>IF('F2 Objectifs'!J15="","",'F2 Objectifs'!Q13)</f>
        <v>* Action 1 de l'objectif 1 de l'axe 1
* Action 2 de l'objectif 1 de l'axe 1
* Action 3 de l'objectif 1 de l'axe 1
* Action 4 de l'objectif 1 de l'axe 1
* Action 5 de l'objectif 1 de l'axe 1
* Action 6 de l'objectif 1 de l'axe 1
* Action 7 de l'objectif 1 de l'axe 1
* Action 8 de l'objectif 1 de l'axe 1</v>
      </c>
      <c r="E19" s="244" t="str">
        <f>IF('F3 Projet d’école'!E19="","",'F3 Projet d’école'!E19)</f>
        <v>Public action 1 objectif 1 axe 1
Public action 2 objectif 1 axe 1
Etc.</v>
      </c>
      <c r="F19" s="245"/>
      <c r="G19" s="245"/>
      <c r="H19" s="246"/>
    </row>
    <row r="20" spans="2:8" ht="96.75" thickBot="1" x14ac:dyDescent="0.25">
      <c r="B20" s="120" t="s">
        <v>180</v>
      </c>
      <c r="C20" s="121" t="str">
        <f>IF('F2 Objectifs'!J25="","",'F2 Objectifs'!J25)</f>
        <v>Objectif 2 de l'axe 1</v>
      </c>
      <c r="D20" s="122" t="str">
        <f>IF('F2 Objectifs'!J27="","",'F2 Objectifs'!Q25)</f>
        <v>* Action 1 de l'objectif 2 de l'axe 1
* Action 2 de l'objectif 2 de l'axe 1
* Action 3 de l'objectif 2 de l'axe 1
* Action 4 de l'objectif 2 de l'axe 1
* Action 5 de l'objectif 2 de l'axe 1
* Action 6 de l'objectif 2 de l'axe 1 
* Action 7 de l'objectif 2 de l'axe 1
* Action 8 de l'objectif 2 de l'axe 1</v>
      </c>
      <c r="E20" s="247" t="str">
        <f>IF('F3 Projet d’école'!E20="","",'F3 Projet d’école'!E20)</f>
        <v>Public action 1 objectif 2 axe 1
Public action 2 objectif 2 axe 1
Etc.</v>
      </c>
      <c r="F20" s="248"/>
      <c r="G20" s="248"/>
      <c r="H20" s="249"/>
    </row>
    <row r="21" spans="2:8" ht="36" x14ac:dyDescent="0.2">
      <c r="B21" s="117" t="s">
        <v>185</v>
      </c>
      <c r="C21" s="118" t="str">
        <f>IF('F2 Objectifs'!J37="","",'F2 Objectifs'!J37)</f>
        <v>Objectif 1 de l'axe 2</v>
      </c>
      <c r="D21" s="119" t="str">
        <f>IF('F2 Objectifs'!J39="","",'F2 Objectifs'!Q37)</f>
        <v>* Action 1 de l'objectif 1 de l'axe 2
* Action 2 de l'objectif 1 de l'axe 2
* Etc.</v>
      </c>
      <c r="E21" s="244" t="str">
        <f>IF('F3 Projet d’école'!E21="","",'F3 Projet d’école'!E21)</f>
        <v>Public action 1 objectif 1 axe 2
Etc.</v>
      </c>
      <c r="F21" s="245"/>
      <c r="G21" s="245"/>
      <c r="H21" s="246"/>
    </row>
    <row r="22" spans="2:8" ht="36.75" thickBot="1" x14ac:dyDescent="0.25">
      <c r="B22" s="120" t="s">
        <v>185</v>
      </c>
      <c r="C22" s="121" t="str">
        <f>IF('F2 Objectifs'!J49="","",'F2 Objectifs'!J49)</f>
        <v>Objectif 2 de l'axe 2</v>
      </c>
      <c r="D22" s="122" t="str">
        <f>IF('F2 Objectifs'!J51="","",'F2 Objectifs'!Q49)</f>
        <v>* Action 1 de l'objectif 2 de l'axe 2
* Action 2 de l'objectif 2 de l'axe 2
* Etc.</v>
      </c>
      <c r="E22" s="247" t="str">
        <f>IF('F3 Projet d’école'!E22="","",'F3 Projet d’école'!E22)</f>
        <v>Public action 1 objectif 2 axe 2
Etc.</v>
      </c>
      <c r="F22" s="248"/>
      <c r="G22" s="248"/>
      <c r="H22" s="249"/>
    </row>
    <row r="23" spans="2:8" ht="36" x14ac:dyDescent="0.2">
      <c r="B23" s="117" t="s">
        <v>186</v>
      </c>
      <c r="C23" s="118" t="str">
        <f>IF('F2 Objectifs'!J61="","",'F2 Objectifs'!J61)</f>
        <v>Objectif 1 de l'axe 3</v>
      </c>
      <c r="D23" s="119" t="str">
        <f>IF('F2 Objectifs'!J63="","",'F2 Objectifs'!Q61)</f>
        <v>* Action 1 de l'objectif 1 de l'axe 3
* Action 2 de l'objectif 1 de l'axe 3
* Etc.</v>
      </c>
      <c r="E23" s="244" t="str">
        <f>IF('F3 Projet d’école'!E23="","",'F3 Projet d’école'!E23)</f>
        <v>Public action 1 objectif 1 axe 3
Etc.</v>
      </c>
      <c r="F23" s="245"/>
      <c r="G23" s="245"/>
      <c r="H23" s="246"/>
    </row>
    <row r="24" spans="2:8" ht="36.75" thickBot="1" x14ac:dyDescent="0.25">
      <c r="B24" s="120" t="s">
        <v>186</v>
      </c>
      <c r="C24" s="121" t="str">
        <f>IF('F2 Objectifs'!J73="","",'F2 Objectifs'!J73)</f>
        <v>Objectif 2 de l'axe 3</v>
      </c>
      <c r="D24" s="122" t="str">
        <f>IF('F2 Objectifs'!J75="","",'F2 Objectifs'!Q73)</f>
        <v>* Action 1 de l'objectif 2 de l'axe 3
* Action 2 de l'objectif 2 de l'axe 3
* Etc.</v>
      </c>
      <c r="E24" s="247" t="str">
        <f>IF('F3 Projet d’école'!E24="","",'F3 Projet d’école'!E24)</f>
        <v>Public action 1 objectif 1 axe 3
Etc.</v>
      </c>
      <c r="F24" s="123"/>
      <c r="G24" s="123"/>
      <c r="H24" s="124"/>
    </row>
    <row r="25" spans="2:8" ht="15" thickBot="1" x14ac:dyDescent="0.25"/>
    <row r="26" spans="2:8" ht="15" customHeight="1" thickTop="1" x14ac:dyDescent="0.2">
      <c r="B26" s="530" t="s">
        <v>187</v>
      </c>
      <c r="C26" s="531"/>
      <c r="D26" s="540" t="s">
        <v>190</v>
      </c>
      <c r="E26" s="540"/>
      <c r="F26" s="540"/>
      <c r="G26" s="540"/>
      <c r="H26" s="541"/>
    </row>
    <row r="27" spans="2:8" ht="15" x14ac:dyDescent="0.25">
      <c r="B27" s="420"/>
      <c r="C27" s="421"/>
      <c r="D27" s="520"/>
      <c r="E27" s="521"/>
      <c r="F27" s="521"/>
      <c r="G27" s="521"/>
      <c r="H27" s="522"/>
    </row>
    <row r="28" spans="2:8" ht="14.25" customHeight="1" x14ac:dyDescent="0.2">
      <c r="B28" s="532" t="s">
        <v>188</v>
      </c>
      <c r="C28" s="533"/>
      <c r="D28" s="520"/>
      <c r="E28" s="521"/>
      <c r="F28" s="521"/>
      <c r="G28" s="521"/>
      <c r="H28" s="522"/>
    </row>
    <row r="29" spans="2:8" ht="15" x14ac:dyDescent="0.25">
      <c r="B29" s="420"/>
      <c r="C29" s="421"/>
      <c r="D29" s="520"/>
      <c r="E29" s="521"/>
      <c r="F29" s="521"/>
      <c r="G29" s="521"/>
      <c r="H29" s="522"/>
    </row>
    <row r="30" spans="2:8" ht="14.25" customHeight="1" x14ac:dyDescent="0.2">
      <c r="B30" s="532" t="s">
        <v>189</v>
      </c>
      <c r="C30" s="533"/>
      <c r="D30" s="520"/>
      <c r="E30" s="521"/>
      <c r="F30" s="521"/>
      <c r="G30" s="521"/>
      <c r="H30" s="522"/>
    </row>
    <row r="31" spans="2:8" x14ac:dyDescent="0.2">
      <c r="B31" s="526"/>
      <c r="C31" s="527"/>
      <c r="D31" s="520"/>
      <c r="E31" s="521"/>
      <c r="F31" s="521"/>
      <c r="G31" s="521"/>
      <c r="H31" s="522"/>
    </row>
    <row r="32" spans="2:8" ht="15" customHeight="1" x14ac:dyDescent="0.2">
      <c r="B32" s="526"/>
      <c r="C32" s="527"/>
      <c r="D32" s="520"/>
      <c r="E32" s="521"/>
      <c r="F32" s="521"/>
      <c r="G32" s="521"/>
      <c r="H32" s="522"/>
    </row>
    <row r="33" spans="2:8" ht="15" customHeight="1" thickBot="1" x14ac:dyDescent="0.25">
      <c r="B33" s="528"/>
      <c r="C33" s="529"/>
      <c r="D33" s="520"/>
      <c r="E33" s="521"/>
      <c r="F33" s="521"/>
      <c r="G33" s="521"/>
      <c r="H33" s="522"/>
    </row>
    <row r="34" spans="2:8" ht="15" customHeight="1" thickTop="1" x14ac:dyDescent="0.2">
      <c r="B34" s="530" t="s">
        <v>194</v>
      </c>
      <c r="C34" s="531"/>
      <c r="D34" s="520"/>
      <c r="E34" s="521"/>
      <c r="F34" s="521"/>
      <c r="G34" s="521"/>
      <c r="H34" s="522"/>
    </row>
    <row r="35" spans="2:8" ht="15.75" customHeight="1" x14ac:dyDescent="0.2">
      <c r="B35" s="532" t="s">
        <v>195</v>
      </c>
      <c r="C35" s="533"/>
      <c r="D35" s="520"/>
      <c r="E35" s="521"/>
      <c r="F35" s="521"/>
      <c r="G35" s="521"/>
      <c r="H35" s="522"/>
    </row>
    <row r="36" spans="2:8" ht="15" x14ac:dyDescent="0.25">
      <c r="B36" s="420"/>
      <c r="C36" s="421"/>
      <c r="D36" s="520"/>
      <c r="E36" s="521"/>
      <c r="F36" s="521"/>
      <c r="G36" s="521"/>
      <c r="H36" s="522"/>
    </row>
    <row r="37" spans="2:8" ht="14.25" customHeight="1" x14ac:dyDescent="0.2">
      <c r="B37" s="532" t="s">
        <v>196</v>
      </c>
      <c r="C37" s="533"/>
      <c r="D37" s="520"/>
      <c r="E37" s="521"/>
      <c r="F37" s="521"/>
      <c r="G37" s="521"/>
      <c r="H37" s="522"/>
    </row>
    <row r="38" spans="2:8" ht="25.5" customHeight="1" thickBot="1" x14ac:dyDescent="0.25">
      <c r="B38" s="534"/>
      <c r="C38" s="535"/>
      <c r="D38" s="523"/>
      <c r="E38" s="524"/>
      <c r="F38" s="524"/>
      <c r="G38" s="524"/>
      <c r="H38" s="525"/>
    </row>
    <row r="39" spans="2:8" ht="15.75" thickTop="1" x14ac:dyDescent="0.2">
      <c r="B39" s="518"/>
      <c r="C39" s="518"/>
      <c r="D39" s="519"/>
      <c r="E39" s="519"/>
      <c r="F39" s="519"/>
      <c r="G39" s="519"/>
      <c r="H39" s="519"/>
    </row>
    <row r="40" spans="2:8" ht="15.75" x14ac:dyDescent="0.25">
      <c r="B40" s="56"/>
      <c r="C40"/>
    </row>
    <row r="41" spans="2:8" ht="15.75" x14ac:dyDescent="0.25">
      <c r="B41" s="56"/>
      <c r="C41"/>
    </row>
  </sheetData>
  <sheetProtection sheet="1" objects="1" scenarios="1" formatRows="0"/>
  <mergeCells count="18">
    <mergeCell ref="K1:L2"/>
    <mergeCell ref="B9:G9"/>
    <mergeCell ref="F17:H17"/>
    <mergeCell ref="B26:C26"/>
    <mergeCell ref="D26:H26"/>
    <mergeCell ref="B39:C39"/>
    <mergeCell ref="D39:H39"/>
    <mergeCell ref="D27:H38"/>
    <mergeCell ref="B31:C33"/>
    <mergeCell ref="B34:C34"/>
    <mergeCell ref="B35:C35"/>
    <mergeCell ref="B36:C36"/>
    <mergeCell ref="B37:C37"/>
    <mergeCell ref="B38:C38"/>
    <mergeCell ref="B27:C27"/>
    <mergeCell ref="B28:C28"/>
    <mergeCell ref="B29:C29"/>
    <mergeCell ref="B30:C30"/>
  </mergeCells>
  <pageMargins left="0.51181102362204722" right="0.70866141732283472" top="0.55118110236220474" bottom="0.55118110236220474" header="0.31496062992125984" footer="0.31496062992125984"/>
  <pageSetup paperSize="9" scale="96" orientation="landscape" r:id="rId1"/>
  <headerFooter>
    <oddFooter>&amp;L&amp;F - &amp;A&amp;R&amp;P / &amp;N</oddFooter>
  </headerFooter>
  <rowBreaks count="1" manualBreakCount="1">
    <brk id="2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CC"/>
  </sheetPr>
  <dimension ref="B1:D32"/>
  <sheetViews>
    <sheetView showGridLines="0" showRowColHeaders="0" zoomScaleNormal="100" workbookViewId="0">
      <selection activeCell="D16" sqref="D16"/>
    </sheetView>
  </sheetViews>
  <sheetFormatPr baseColWidth="10" defaultColWidth="11.42578125" defaultRowHeight="14.25" x14ac:dyDescent="0.2"/>
  <cols>
    <col min="1" max="1" width="2.7109375" style="11" customWidth="1"/>
    <col min="2" max="2" width="25.7109375" style="12" customWidth="1"/>
    <col min="3" max="3" width="12.7109375" style="11" customWidth="1"/>
    <col min="4" max="4" width="42.7109375" style="11" customWidth="1"/>
    <col min="5" max="5" width="2.7109375" style="11" customWidth="1"/>
    <col min="6" max="16384" width="11.42578125" style="11"/>
  </cols>
  <sheetData>
    <row r="1" spans="2:4" x14ac:dyDescent="0.2">
      <c r="B1" s="7"/>
    </row>
    <row r="2" spans="2:4" x14ac:dyDescent="0.2">
      <c r="B2" s="7"/>
    </row>
    <row r="3" spans="2:4" x14ac:dyDescent="0.2">
      <c r="B3" s="7"/>
    </row>
    <row r="4" spans="2:4" x14ac:dyDescent="0.2">
      <c r="B4" s="7"/>
    </row>
    <row r="5" spans="2:4" ht="15" thickBot="1" x14ac:dyDescent="0.25"/>
    <row r="6" spans="2:4" ht="15" customHeight="1" thickBot="1" x14ac:dyDescent="0.25">
      <c r="B6" s="7"/>
      <c r="C6" s="260" t="s">
        <v>111</v>
      </c>
      <c r="D6" s="261"/>
    </row>
    <row r="7" spans="2:4" x14ac:dyDescent="0.2">
      <c r="B7" s="7"/>
    </row>
    <row r="9" spans="2:4" x14ac:dyDescent="0.2">
      <c r="B9" s="7"/>
    </row>
    <row r="10" spans="2:4" ht="15" thickBot="1" x14ac:dyDescent="0.25">
      <c r="B10" s="7"/>
    </row>
    <row r="11" spans="2:4" ht="15" customHeight="1" x14ac:dyDescent="0.2">
      <c r="B11" s="257" t="s">
        <v>112</v>
      </c>
      <c r="C11" s="257" t="s">
        <v>113</v>
      </c>
      <c r="D11" s="257" t="s">
        <v>114</v>
      </c>
    </row>
    <row r="12" spans="2:4" ht="15" customHeight="1" x14ac:dyDescent="0.2">
      <c r="B12" s="258"/>
      <c r="C12" s="258"/>
      <c r="D12" s="258"/>
    </row>
    <row r="13" spans="2:4" ht="15.75" customHeight="1" thickBot="1" x14ac:dyDescent="0.25">
      <c r="B13" s="259"/>
      <c r="C13" s="259"/>
      <c r="D13" s="259"/>
    </row>
    <row r="14" spans="2:4" ht="38.25" x14ac:dyDescent="0.2">
      <c r="B14" s="9" t="s">
        <v>130</v>
      </c>
      <c r="C14" s="9" t="s">
        <v>146</v>
      </c>
      <c r="D14" s="10" t="s">
        <v>131</v>
      </c>
    </row>
    <row r="15" spans="2:4" ht="15.75" x14ac:dyDescent="0.2">
      <c r="B15" s="4"/>
      <c r="C15" s="4"/>
      <c r="D15" s="20"/>
    </row>
    <row r="16" spans="2:4" ht="15" x14ac:dyDescent="0.2">
      <c r="B16" s="4" t="s">
        <v>115</v>
      </c>
      <c r="C16" s="4"/>
      <c r="D16" s="19" t="s">
        <v>128</v>
      </c>
    </row>
    <row r="17" spans="2:4" ht="15.75" x14ac:dyDescent="0.2">
      <c r="B17" s="4"/>
      <c r="C17" s="4"/>
      <c r="D17" s="20"/>
    </row>
    <row r="18" spans="2:4" ht="15" x14ac:dyDescent="0.2">
      <c r="B18" s="4" t="s">
        <v>116</v>
      </c>
      <c r="C18" s="4"/>
      <c r="D18" s="19" t="s">
        <v>129</v>
      </c>
    </row>
    <row r="19" spans="2:4" ht="15.75" x14ac:dyDescent="0.2">
      <c r="B19" s="4"/>
      <c r="C19" s="4"/>
      <c r="D19" s="20"/>
    </row>
    <row r="20" spans="2:4" ht="25.5" x14ac:dyDescent="0.2">
      <c r="B20" s="4" t="s">
        <v>117</v>
      </c>
      <c r="C20" s="4"/>
      <c r="D20" s="20"/>
    </row>
    <row r="21" spans="2:4" ht="16.5" thickBot="1" x14ac:dyDescent="0.25">
      <c r="B21" s="5"/>
      <c r="C21" s="5"/>
      <c r="D21" s="21"/>
    </row>
    <row r="22" spans="2:4" x14ac:dyDescent="0.2">
      <c r="B22" s="8"/>
      <c r="C22" s="6"/>
      <c r="D22" s="9"/>
    </row>
    <row r="23" spans="2:4" ht="38.25" x14ac:dyDescent="0.2">
      <c r="B23" s="8" t="s">
        <v>119</v>
      </c>
      <c r="C23" s="6" t="s">
        <v>121</v>
      </c>
      <c r="D23" s="19" t="s">
        <v>149</v>
      </c>
    </row>
    <row r="24" spans="2:4" ht="51" x14ac:dyDescent="0.2">
      <c r="B24" s="8" t="s">
        <v>120</v>
      </c>
      <c r="C24" s="22">
        <v>42767</v>
      </c>
      <c r="D24" s="19" t="s">
        <v>147</v>
      </c>
    </row>
    <row r="25" spans="2:4" ht="15" x14ac:dyDescent="0.2">
      <c r="B25" s="8"/>
      <c r="C25" s="13"/>
      <c r="D25" s="19" t="s">
        <v>110</v>
      </c>
    </row>
    <row r="26" spans="2:4" ht="15" thickBot="1" x14ac:dyDescent="0.25">
      <c r="B26" s="15"/>
      <c r="C26" s="14"/>
      <c r="D26" s="5"/>
    </row>
    <row r="27" spans="2:4" ht="38.25" x14ac:dyDescent="0.2">
      <c r="B27" s="23" t="s">
        <v>122</v>
      </c>
      <c r="C27" s="24" t="s">
        <v>123</v>
      </c>
      <c r="D27" s="10" t="s">
        <v>148</v>
      </c>
    </row>
    <row r="28" spans="2:4" ht="15" thickBot="1" x14ac:dyDescent="0.25">
      <c r="B28" s="15"/>
      <c r="C28" s="25">
        <v>42826</v>
      </c>
      <c r="D28" s="14"/>
    </row>
    <row r="29" spans="2:4" ht="76.5" x14ac:dyDescent="0.2">
      <c r="B29" s="28" t="s">
        <v>124</v>
      </c>
      <c r="C29" s="31" t="s">
        <v>151</v>
      </c>
      <c r="D29" s="26" t="s">
        <v>150</v>
      </c>
    </row>
    <row r="30" spans="2:4" ht="51" x14ac:dyDescent="0.2">
      <c r="B30" s="29" t="s">
        <v>125</v>
      </c>
      <c r="C30" s="32"/>
      <c r="D30" s="6"/>
    </row>
    <row r="31" spans="2:4" x14ac:dyDescent="0.2">
      <c r="B31" s="30"/>
      <c r="C31" s="32"/>
      <c r="D31" s="13"/>
    </row>
    <row r="32" spans="2:4" ht="51.75" thickBot="1" x14ac:dyDescent="0.25">
      <c r="B32" s="34" t="s">
        <v>127</v>
      </c>
      <c r="C32" s="33"/>
      <c r="D32" s="27" t="s">
        <v>126</v>
      </c>
    </row>
  </sheetData>
  <mergeCells count="4">
    <mergeCell ref="B11:B13"/>
    <mergeCell ref="C11:C13"/>
    <mergeCell ref="D11:D13"/>
    <mergeCell ref="C6:D6"/>
  </mergeCells>
  <hyperlinks>
    <hyperlink ref="D14" location="'F0 Etat des lieux '!A1" display="'F0 Etat des lieux '!A1"/>
    <hyperlink ref="D16" location="'F1 Diagnostic'!A1" display="Fiche n°1 : Diagnostic"/>
    <hyperlink ref="D18" location="'F2 Objectifs'!A1" display="Fiche n°2 : Choix des objectifs prioritaires"/>
    <hyperlink ref="D23" location="'F3 Projet d’école'!A1" display="'F3 Projet d’école'!A1"/>
    <hyperlink ref="D24" location="'F4 Fiches action '!A1" display="Fiche n°4 : Fiches action "/>
    <hyperlink ref="D25" location="'F6 Demande formation'!A1" display="Fiche n°6 : Demande de formation "/>
    <hyperlink ref="D27" location="'F5 Retour IEN'!A1" display="Fiche n°5 : Fiche navette avis de l’IEN"/>
  </hyperlink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7"/>
  <sheetViews>
    <sheetView showGridLines="0" showRowColHeaders="0" tabSelected="1" zoomScaleNormal="100" workbookViewId="0">
      <selection activeCell="L16" sqref="L16"/>
    </sheetView>
  </sheetViews>
  <sheetFormatPr baseColWidth="10" defaultColWidth="11" defaultRowHeight="15" x14ac:dyDescent="0.25"/>
  <cols>
    <col min="1" max="1" width="2.7109375" style="73" customWidth="1"/>
    <col min="2" max="2" width="14.140625" style="73" customWidth="1"/>
    <col min="3" max="3" width="11" style="73"/>
    <col min="4" max="4" width="13.28515625" style="73" customWidth="1"/>
    <col min="5" max="9" width="12.7109375" style="73" customWidth="1"/>
    <col min="10" max="10" width="2.7109375" style="73" customWidth="1"/>
    <col min="11" max="16384" width="11" style="73"/>
  </cols>
  <sheetData>
    <row r="1" spans="2:13" x14ac:dyDescent="0.25">
      <c r="G1" s="74" t="str">
        <f>IF(C13="","",C13)</f>
        <v/>
      </c>
    </row>
    <row r="2" spans="2:13" x14ac:dyDescent="0.25">
      <c r="G2" s="74" t="str">
        <f>IF(C14="","",C14)</f>
        <v/>
      </c>
    </row>
    <row r="6" spans="2:13" ht="15" customHeight="1" thickBot="1" x14ac:dyDescent="0.3">
      <c r="D6" s="281" t="s">
        <v>154</v>
      </c>
      <c r="E6" s="282"/>
      <c r="F6" s="282"/>
      <c r="G6" s="282"/>
      <c r="H6" s="283"/>
    </row>
    <row r="7" spans="2:13" ht="15" customHeight="1" x14ac:dyDescent="0.25">
      <c r="D7" s="284"/>
      <c r="E7" s="285"/>
      <c r="F7" s="285"/>
      <c r="G7" s="285"/>
      <c r="H7" s="286"/>
      <c r="K7" s="345" t="s">
        <v>259</v>
      </c>
      <c r="L7" s="346"/>
      <c r="M7" s="114"/>
    </row>
    <row r="8" spans="2:13" ht="15.75" thickBot="1" x14ac:dyDescent="0.3">
      <c r="K8" s="347"/>
      <c r="L8" s="348"/>
      <c r="M8" s="114"/>
    </row>
    <row r="9" spans="2:13" x14ac:dyDescent="0.25">
      <c r="B9" s="262" t="s">
        <v>95</v>
      </c>
      <c r="C9" s="262"/>
      <c r="D9" s="262"/>
      <c r="E9" s="262"/>
      <c r="F9" s="262"/>
      <c r="G9" s="262"/>
      <c r="H9" s="262"/>
      <c r="I9" s="262"/>
      <c r="K9" s="114"/>
      <c r="L9" s="114"/>
      <c r="M9" s="114"/>
    </row>
    <row r="10" spans="2:13" x14ac:dyDescent="0.25">
      <c r="B10" s="262"/>
      <c r="C10" s="262"/>
      <c r="D10" s="262"/>
      <c r="E10" s="262"/>
      <c r="F10" s="262"/>
      <c r="G10" s="262"/>
      <c r="H10" s="262"/>
      <c r="I10" s="262"/>
      <c r="K10" s="114"/>
      <c r="L10" s="114"/>
      <c r="M10" s="114"/>
    </row>
    <row r="11" spans="2:13" x14ac:dyDescent="0.25">
      <c r="B11" s="75"/>
      <c r="C11" s="75"/>
      <c r="D11" s="75"/>
      <c r="E11" s="75"/>
      <c r="F11" s="75"/>
      <c r="G11" s="75"/>
      <c r="H11" s="75"/>
      <c r="I11" s="75"/>
    </row>
    <row r="12" spans="2:13" ht="15.75" x14ac:dyDescent="0.25">
      <c r="B12" s="76" t="s">
        <v>12</v>
      </c>
    </row>
    <row r="13" spans="2:13" ht="15.75" x14ac:dyDescent="0.25">
      <c r="B13" s="77" t="s">
        <v>152</v>
      </c>
      <c r="C13" s="297"/>
      <c r="D13" s="297"/>
      <c r="E13" s="297"/>
      <c r="F13" s="297"/>
      <c r="G13" s="297"/>
      <c r="H13" s="297"/>
      <c r="I13" s="329"/>
    </row>
    <row r="14" spans="2:13" ht="25.5" customHeight="1" x14ac:dyDescent="0.25">
      <c r="B14" s="70" t="s">
        <v>0</v>
      </c>
      <c r="C14" s="297"/>
      <c r="D14" s="297"/>
      <c r="E14" s="297"/>
      <c r="F14" s="78" t="s">
        <v>89</v>
      </c>
      <c r="G14" s="79"/>
      <c r="H14" s="80" t="s">
        <v>1</v>
      </c>
      <c r="I14" s="79"/>
    </row>
    <row r="15" spans="2:13" x14ac:dyDescent="0.25">
      <c r="B15" s="269" t="s">
        <v>153</v>
      </c>
      <c r="C15" s="36" t="s">
        <v>92</v>
      </c>
      <c r="D15" s="35" t="s">
        <v>91</v>
      </c>
      <c r="E15" s="35" t="s">
        <v>90</v>
      </c>
      <c r="F15" s="267"/>
      <c r="G15" s="268"/>
      <c r="H15" s="267"/>
      <c r="I15" s="268"/>
    </row>
    <row r="16" spans="2:13" x14ac:dyDescent="0.25">
      <c r="B16" s="270"/>
      <c r="C16" s="36" t="s">
        <v>93</v>
      </c>
      <c r="D16" s="35" t="s">
        <v>91</v>
      </c>
      <c r="E16" s="35" t="s">
        <v>90</v>
      </c>
      <c r="F16" s="81"/>
      <c r="G16" s="82"/>
      <c r="H16" s="82"/>
      <c r="I16" s="83"/>
    </row>
    <row r="17" spans="2:11" x14ac:dyDescent="0.25">
      <c r="B17" s="271"/>
      <c r="C17" s="36" t="s">
        <v>94</v>
      </c>
      <c r="D17" s="35" t="s">
        <v>91</v>
      </c>
      <c r="E17" s="35" t="s">
        <v>90</v>
      </c>
      <c r="F17" s="84"/>
      <c r="G17" s="85"/>
      <c r="H17" s="85"/>
      <c r="I17" s="86"/>
    </row>
    <row r="18" spans="2:11" ht="15" customHeight="1" x14ac:dyDescent="0.25">
      <c r="B18" s="287" t="s">
        <v>2</v>
      </c>
      <c r="C18" s="288"/>
      <c r="D18" s="289"/>
      <c r="E18" s="289"/>
      <c r="F18" s="289"/>
      <c r="G18" s="290"/>
      <c r="H18" s="272" t="s">
        <v>3</v>
      </c>
      <c r="I18" s="273"/>
    </row>
    <row r="19" spans="2:11" x14ac:dyDescent="0.25">
      <c r="B19" s="287"/>
      <c r="C19" s="291"/>
      <c r="D19" s="292"/>
      <c r="E19" s="292"/>
      <c r="F19" s="292"/>
      <c r="G19" s="293"/>
      <c r="H19" s="325"/>
      <c r="I19" s="326"/>
    </row>
    <row r="20" spans="2:11" x14ac:dyDescent="0.25">
      <c r="B20" s="287"/>
      <c r="C20" s="294"/>
      <c r="D20" s="295"/>
      <c r="E20" s="295"/>
      <c r="F20" s="295"/>
      <c r="G20" s="296"/>
      <c r="H20" s="327"/>
      <c r="I20" s="328"/>
    </row>
    <row r="21" spans="2:11" x14ac:dyDescent="0.25">
      <c r="B21" s="263" t="s">
        <v>4</v>
      </c>
      <c r="C21" s="263"/>
      <c r="D21" s="263"/>
      <c r="E21" s="69" t="s">
        <v>5</v>
      </c>
      <c r="F21" s="69" t="s">
        <v>6</v>
      </c>
      <c r="G21" s="69" t="s">
        <v>7</v>
      </c>
      <c r="H21" s="69" t="s">
        <v>8</v>
      </c>
      <c r="I21" s="69" t="s">
        <v>9</v>
      </c>
    </row>
    <row r="22" spans="2:11" ht="22.5" customHeight="1" x14ac:dyDescent="0.25">
      <c r="B22" s="264" t="s">
        <v>10</v>
      </c>
      <c r="C22" s="265"/>
      <c r="D22" s="266"/>
      <c r="E22" s="37"/>
      <c r="F22" s="37"/>
      <c r="G22" s="37"/>
      <c r="H22" s="37"/>
      <c r="I22" s="37"/>
    </row>
    <row r="23" spans="2:11" ht="22.5" customHeight="1" x14ac:dyDescent="0.25">
      <c r="B23" s="264" t="s">
        <v>11</v>
      </c>
      <c r="C23" s="265"/>
      <c r="D23" s="266"/>
      <c r="E23" s="37"/>
      <c r="F23" s="37"/>
      <c r="G23" s="38"/>
      <c r="H23" s="37"/>
      <c r="I23" s="37"/>
    </row>
    <row r="24" spans="2:11" x14ac:dyDescent="0.25">
      <c r="B24" s="87"/>
      <c r="C24" s="87"/>
      <c r="D24" s="87"/>
      <c r="E24" s="88"/>
      <c r="F24" s="88"/>
      <c r="G24" s="88"/>
      <c r="H24" s="88"/>
      <c r="I24" s="89"/>
    </row>
    <row r="26" spans="2:11" ht="15.75" x14ac:dyDescent="0.25">
      <c r="B26" s="90" t="s">
        <v>22</v>
      </c>
      <c r="K26" s="91"/>
    </row>
    <row r="28" spans="2:11" ht="25.5" x14ac:dyDescent="0.25">
      <c r="B28" s="298"/>
      <c r="C28" s="69" t="s">
        <v>13</v>
      </c>
      <c r="D28" s="263" t="s">
        <v>15</v>
      </c>
      <c r="E28" s="263"/>
      <c r="F28" s="263" t="s">
        <v>16</v>
      </c>
      <c r="G28" s="263"/>
      <c r="H28" s="299" t="s">
        <v>18</v>
      </c>
      <c r="I28" s="299"/>
    </row>
    <row r="29" spans="2:11" ht="25.5" x14ac:dyDescent="0.25">
      <c r="B29" s="298"/>
      <c r="C29" s="69" t="s">
        <v>14</v>
      </c>
      <c r="D29" s="263"/>
      <c r="E29" s="263"/>
      <c r="F29" s="263" t="s">
        <v>17</v>
      </c>
      <c r="G29" s="263"/>
      <c r="H29" s="299" t="s">
        <v>19</v>
      </c>
      <c r="I29" s="299"/>
    </row>
    <row r="30" spans="2:11" ht="25.5" x14ac:dyDescent="0.25">
      <c r="B30" s="69" t="s">
        <v>20</v>
      </c>
      <c r="C30" s="68"/>
      <c r="D30" s="278"/>
      <c r="E30" s="278"/>
      <c r="F30" s="278"/>
      <c r="G30" s="278"/>
      <c r="H30" s="278"/>
      <c r="I30" s="278"/>
    </row>
    <row r="31" spans="2:11" ht="25.5" x14ac:dyDescent="0.25">
      <c r="B31" s="69" t="s">
        <v>21</v>
      </c>
      <c r="C31" s="68"/>
      <c r="D31" s="278"/>
      <c r="E31" s="278"/>
      <c r="F31" s="278"/>
      <c r="G31" s="278"/>
      <c r="H31" s="278"/>
      <c r="I31" s="278"/>
    </row>
    <row r="32" spans="2:11" ht="25.5" x14ac:dyDescent="0.25">
      <c r="B32" s="69" t="s">
        <v>97</v>
      </c>
      <c r="C32" s="68"/>
      <c r="D32" s="278"/>
      <c r="E32" s="278"/>
      <c r="F32" s="278"/>
      <c r="G32" s="278"/>
      <c r="H32" s="278"/>
      <c r="I32" s="278"/>
    </row>
    <row r="33" spans="2:9" s="92" customFormat="1" ht="11.25" x14ac:dyDescent="0.2"/>
    <row r="34" spans="2:9" ht="15.75" x14ac:dyDescent="0.25">
      <c r="B34" s="90" t="s">
        <v>31</v>
      </c>
    </row>
    <row r="35" spans="2:9" ht="60.75" customHeight="1" x14ac:dyDescent="0.25">
      <c r="B35" s="344" t="s">
        <v>88</v>
      </c>
      <c r="C35" s="344"/>
      <c r="D35" s="344"/>
      <c r="E35" s="344"/>
      <c r="F35" s="344"/>
      <c r="G35" s="344"/>
      <c r="H35" s="344"/>
      <c r="I35" s="344"/>
    </row>
    <row r="36" spans="2:9" s="92" customFormat="1" ht="11.25" x14ac:dyDescent="0.2"/>
    <row r="37" spans="2:9" x14ac:dyDescent="0.25">
      <c r="B37" s="318" t="s">
        <v>23</v>
      </c>
      <c r="C37" s="318"/>
      <c r="D37" s="318" t="s">
        <v>24</v>
      </c>
      <c r="E37" s="93" t="s">
        <v>25</v>
      </c>
      <c r="F37" s="93" t="s">
        <v>26</v>
      </c>
      <c r="G37" s="93" t="s">
        <v>27</v>
      </c>
      <c r="H37" s="93" t="s">
        <v>28</v>
      </c>
      <c r="I37" s="93" t="s">
        <v>29</v>
      </c>
    </row>
    <row r="38" spans="2:9" x14ac:dyDescent="0.25">
      <c r="B38" s="318"/>
      <c r="C38" s="318"/>
      <c r="D38" s="318"/>
      <c r="E38" s="94" t="s">
        <v>67</v>
      </c>
      <c r="F38" s="94" t="s">
        <v>67</v>
      </c>
      <c r="G38" s="94" t="s">
        <v>67</v>
      </c>
      <c r="H38" s="94" t="s">
        <v>67</v>
      </c>
      <c r="I38" s="94" t="s">
        <v>67</v>
      </c>
    </row>
    <row r="39" spans="2:9" x14ac:dyDescent="0.25">
      <c r="B39" s="318" t="s">
        <v>98</v>
      </c>
      <c r="C39" s="318"/>
      <c r="D39" s="319">
        <f>C30</f>
        <v>0</v>
      </c>
      <c r="E39" s="39"/>
      <c r="F39" s="39"/>
      <c r="G39" s="39"/>
      <c r="H39" s="39"/>
      <c r="I39" s="39"/>
    </row>
    <row r="40" spans="2:9" x14ac:dyDescent="0.25">
      <c r="B40" s="318"/>
      <c r="C40" s="318"/>
      <c r="D40" s="319"/>
      <c r="E40" s="95" t="str">
        <f>IF($D39=0,"",E39/$D39)</f>
        <v/>
      </c>
      <c r="F40" s="95" t="str">
        <f t="shared" ref="F40:I40" si="0">IF($D39=0,"",F39/$D39)</f>
        <v/>
      </c>
      <c r="G40" s="95" t="str">
        <f t="shared" si="0"/>
        <v/>
      </c>
      <c r="H40" s="95" t="str">
        <f t="shared" si="0"/>
        <v/>
      </c>
      <c r="I40" s="95" t="str">
        <f t="shared" si="0"/>
        <v/>
      </c>
    </row>
    <row r="41" spans="2:9" x14ac:dyDescent="0.25">
      <c r="B41" s="318" t="s">
        <v>99</v>
      </c>
      <c r="C41" s="318"/>
      <c r="D41" s="319">
        <f>C31</f>
        <v>0</v>
      </c>
      <c r="E41" s="40"/>
      <c r="F41" s="40"/>
      <c r="G41" s="40"/>
      <c r="H41" s="40"/>
      <c r="I41" s="40"/>
    </row>
    <row r="42" spans="2:9" x14ac:dyDescent="0.25">
      <c r="B42" s="318"/>
      <c r="C42" s="318"/>
      <c r="D42" s="319"/>
      <c r="E42" s="95" t="str">
        <f>IF($D41=0,"",E41/$D41)</f>
        <v/>
      </c>
      <c r="F42" s="95" t="str">
        <f t="shared" ref="F42" si="1">IF($D41=0,"",F41/$D41)</f>
        <v/>
      </c>
      <c r="G42" s="95" t="str">
        <f t="shared" ref="G42" si="2">IF($D41=0,"",G41/$D41)</f>
        <v/>
      </c>
      <c r="H42" s="95" t="str">
        <f t="shared" ref="H42" si="3">IF($D41=0,"",H41/$D41)</f>
        <v/>
      </c>
      <c r="I42" s="95" t="str">
        <f t="shared" ref="I42" si="4">IF($D41=0,"",I41/$D41)</f>
        <v/>
      </c>
    </row>
    <row r="43" spans="2:9" x14ac:dyDescent="0.25">
      <c r="B43" s="318" t="s">
        <v>100</v>
      </c>
      <c r="C43" s="318"/>
      <c r="D43" s="319">
        <f>C32</f>
        <v>0</v>
      </c>
      <c r="E43" s="39"/>
      <c r="F43" s="39"/>
      <c r="G43" s="39"/>
      <c r="H43" s="39"/>
      <c r="I43" s="39"/>
    </row>
    <row r="44" spans="2:9" x14ac:dyDescent="0.25">
      <c r="B44" s="318"/>
      <c r="C44" s="318"/>
      <c r="D44" s="319"/>
      <c r="E44" s="96" t="str">
        <f>IF($D43=0,"",E43/$D43)</f>
        <v/>
      </c>
      <c r="F44" s="96" t="str">
        <f t="shared" ref="F44" si="5">IF($D43=0,"",F43/$D43)</f>
        <v/>
      </c>
      <c r="G44" s="96" t="str">
        <f t="shared" ref="G44" si="6">IF($D43=0,"",G43/$D43)</f>
        <v/>
      </c>
      <c r="H44" s="96" t="str">
        <f t="shared" ref="H44" si="7">IF($D43=0,"",H43/$D43)</f>
        <v/>
      </c>
      <c r="I44" s="96" t="str">
        <f t="shared" ref="I44" si="8">IF($D43=0,"",I43/$D43)</f>
        <v/>
      </c>
    </row>
    <row r="45" spans="2:9" s="92" customFormat="1" ht="11.25" x14ac:dyDescent="0.2"/>
    <row r="46" spans="2:9" ht="15.75" x14ac:dyDescent="0.25">
      <c r="B46" s="90" t="s">
        <v>32</v>
      </c>
    </row>
    <row r="47" spans="2:9" s="92" customFormat="1" ht="11.25" x14ac:dyDescent="0.2"/>
    <row r="48" spans="2:9" ht="24" x14ac:dyDescent="0.25">
      <c r="B48" s="319" t="s">
        <v>23</v>
      </c>
      <c r="C48" s="319"/>
      <c r="D48" s="93" t="s">
        <v>33</v>
      </c>
      <c r="E48" s="93" t="s">
        <v>34</v>
      </c>
      <c r="F48" s="93" t="s">
        <v>35</v>
      </c>
      <c r="G48" s="339" t="s">
        <v>36</v>
      </c>
      <c r="H48" s="340"/>
      <c r="I48" s="341"/>
    </row>
    <row r="49" spans="2:9" x14ac:dyDescent="0.25">
      <c r="B49" s="319"/>
      <c r="C49" s="319"/>
      <c r="D49" s="94" t="s">
        <v>67</v>
      </c>
      <c r="E49" s="94" t="s">
        <v>67</v>
      </c>
      <c r="F49" s="94" t="s">
        <v>67</v>
      </c>
      <c r="G49" s="275"/>
      <c r="H49" s="342"/>
      <c r="I49" s="343"/>
    </row>
    <row r="50" spans="2:9" x14ac:dyDescent="0.25">
      <c r="B50" s="339" t="s">
        <v>101</v>
      </c>
      <c r="C50" s="341"/>
      <c r="D50" s="39"/>
      <c r="E50" s="39"/>
      <c r="F50" s="39"/>
      <c r="G50" s="331"/>
      <c r="H50" s="332"/>
      <c r="I50" s="333"/>
    </row>
    <row r="51" spans="2:9" x14ac:dyDescent="0.25">
      <c r="B51" s="97"/>
      <c r="C51" s="98"/>
      <c r="D51" s="96" t="str">
        <f>IF($D39=0,"",D50/$D39)</f>
        <v/>
      </c>
      <c r="E51" s="96" t="str">
        <f t="shared" ref="E51:F51" si="9">IF($D39=0,"",E50/$D39)</f>
        <v/>
      </c>
      <c r="F51" s="96" t="str">
        <f t="shared" si="9"/>
        <v/>
      </c>
      <c r="G51" s="334"/>
      <c r="H51" s="335"/>
      <c r="I51" s="336"/>
    </row>
    <row r="52" spans="2:9" x14ac:dyDescent="0.25">
      <c r="B52" s="339" t="s">
        <v>102</v>
      </c>
      <c r="C52" s="341"/>
      <c r="D52" s="39"/>
      <c r="E52" s="39"/>
      <c r="F52" s="39"/>
      <c r="G52" s="331"/>
      <c r="H52" s="332"/>
      <c r="I52" s="333"/>
    </row>
    <row r="53" spans="2:9" x14ac:dyDescent="0.25">
      <c r="B53" s="97"/>
      <c r="C53" s="98"/>
      <c r="D53" s="96" t="str">
        <f>IF($D41=0,"",D52/$D41)</f>
        <v/>
      </c>
      <c r="E53" s="96" t="str">
        <f>IF($D41=0,"",E52/$D41)</f>
        <v/>
      </c>
      <c r="F53" s="96" t="str">
        <f t="shared" ref="F53" si="10">IF($D41=0,"",F52/$D41)</f>
        <v/>
      </c>
      <c r="G53" s="334"/>
      <c r="H53" s="335"/>
      <c r="I53" s="336"/>
    </row>
    <row r="54" spans="2:9" s="92" customFormat="1" ht="11.25" x14ac:dyDescent="0.2"/>
    <row r="55" spans="2:9" ht="15.75" x14ac:dyDescent="0.25">
      <c r="B55" s="90" t="s">
        <v>38</v>
      </c>
    </row>
    <row r="56" spans="2:9" x14ac:dyDescent="0.25">
      <c r="B56" s="99" t="s">
        <v>103</v>
      </c>
    </row>
    <row r="57" spans="2:9" x14ac:dyDescent="0.25">
      <c r="B57" s="99" t="s">
        <v>37</v>
      </c>
    </row>
    <row r="58" spans="2:9" ht="206.25" customHeight="1" x14ac:dyDescent="0.25">
      <c r="B58" s="301"/>
      <c r="C58" s="355"/>
      <c r="D58" s="355"/>
      <c r="E58" s="355"/>
      <c r="F58" s="355"/>
      <c r="G58" s="355"/>
      <c r="H58" s="355"/>
      <c r="I58" s="356"/>
    </row>
    <row r="59" spans="2:9" ht="15.75" x14ac:dyDescent="0.25">
      <c r="B59" s="90" t="s">
        <v>39</v>
      </c>
    </row>
    <row r="61" spans="2:9" ht="15" customHeight="1" x14ac:dyDescent="0.25">
      <c r="B61" s="100"/>
      <c r="C61" s="100"/>
      <c r="H61" s="263" t="s">
        <v>40</v>
      </c>
      <c r="I61" s="263"/>
    </row>
    <row r="62" spans="2:9" ht="15.75" customHeight="1" x14ac:dyDescent="0.25">
      <c r="B62" s="100"/>
      <c r="C62" s="100"/>
      <c r="H62" s="263" t="s">
        <v>104</v>
      </c>
      <c r="I62" s="263"/>
    </row>
    <row r="63" spans="2:9" ht="21.95" customHeight="1" x14ac:dyDescent="0.25">
      <c r="B63" s="320" t="s">
        <v>41</v>
      </c>
      <c r="C63" s="320"/>
      <c r="D63" s="320"/>
      <c r="E63" s="320"/>
      <c r="F63" s="320"/>
      <c r="G63" s="320"/>
      <c r="H63" s="358"/>
      <c r="I63" s="358"/>
    </row>
    <row r="64" spans="2:9" ht="21.95" customHeight="1" x14ac:dyDescent="0.25">
      <c r="B64" s="320" t="s">
        <v>42</v>
      </c>
      <c r="C64" s="320"/>
      <c r="D64" s="320"/>
      <c r="E64" s="320"/>
      <c r="F64" s="320"/>
      <c r="G64" s="320"/>
      <c r="H64" s="358"/>
      <c r="I64" s="358"/>
    </row>
    <row r="65" spans="2:9" ht="21.95" customHeight="1" x14ac:dyDescent="0.25">
      <c r="B65" s="279" t="s">
        <v>43</v>
      </c>
      <c r="C65" s="279"/>
      <c r="D65" s="279"/>
      <c r="E65" s="279"/>
      <c r="F65" s="279"/>
      <c r="G65" s="279"/>
      <c r="H65" s="278"/>
      <c r="I65" s="278"/>
    </row>
    <row r="66" spans="2:9" ht="21.95" customHeight="1" x14ac:dyDescent="0.25">
      <c r="B66" s="279" t="s">
        <v>44</v>
      </c>
      <c r="C66" s="279"/>
      <c r="D66" s="279"/>
      <c r="E66" s="279"/>
      <c r="F66" s="279"/>
      <c r="G66" s="279"/>
      <c r="H66" s="278"/>
      <c r="I66" s="278"/>
    </row>
    <row r="67" spans="2:9" ht="21.95" customHeight="1" x14ac:dyDescent="0.25">
      <c r="B67" s="279" t="s">
        <v>45</v>
      </c>
      <c r="C67" s="279"/>
      <c r="D67" s="279"/>
      <c r="E67" s="279"/>
      <c r="F67" s="279"/>
      <c r="G67" s="279"/>
      <c r="H67" s="278"/>
      <c r="I67" s="278"/>
    </row>
    <row r="68" spans="2:9" ht="21.95" customHeight="1" x14ac:dyDescent="0.25">
      <c r="B68" s="320" t="s">
        <v>46</v>
      </c>
      <c r="C68" s="320"/>
      <c r="D68" s="320"/>
      <c r="E68" s="320"/>
      <c r="F68" s="320"/>
      <c r="G68" s="320"/>
      <c r="H68" s="359"/>
      <c r="I68" s="360"/>
    </row>
    <row r="69" spans="2:9" ht="21.95" customHeight="1" x14ac:dyDescent="0.25">
      <c r="B69" s="279" t="s">
        <v>47</v>
      </c>
      <c r="C69" s="279"/>
      <c r="D69" s="279"/>
      <c r="E69" s="279"/>
      <c r="F69" s="279"/>
      <c r="G69" s="279"/>
      <c r="H69" s="330"/>
      <c r="I69" s="330"/>
    </row>
    <row r="70" spans="2:9" ht="21.95" customHeight="1" x14ac:dyDescent="0.25">
      <c r="B70" s="279" t="s">
        <v>83</v>
      </c>
      <c r="C70" s="279"/>
      <c r="D70" s="279"/>
      <c r="E70" s="279"/>
      <c r="F70" s="279"/>
      <c r="G70" s="279"/>
      <c r="H70" s="280"/>
      <c r="I70" s="280"/>
    </row>
    <row r="71" spans="2:9" ht="21.95" customHeight="1" x14ac:dyDescent="0.25">
      <c r="B71" s="320" t="s">
        <v>48</v>
      </c>
      <c r="C71" s="320"/>
      <c r="D71" s="320"/>
      <c r="E71" s="320"/>
      <c r="F71" s="320"/>
      <c r="G71" s="320"/>
      <c r="H71" s="321"/>
      <c r="I71" s="321"/>
    </row>
    <row r="72" spans="2:9" ht="21.95" customHeight="1" x14ac:dyDescent="0.25">
      <c r="B72" s="279" t="s">
        <v>49</v>
      </c>
      <c r="C72" s="279"/>
      <c r="D72" s="279"/>
      <c r="E72" s="279"/>
      <c r="F72" s="279"/>
      <c r="G72" s="279"/>
      <c r="H72" s="280"/>
      <c r="I72" s="280"/>
    </row>
    <row r="73" spans="2:9" ht="21.95" customHeight="1" x14ac:dyDescent="0.25">
      <c r="B73" s="279" t="s">
        <v>50</v>
      </c>
      <c r="C73" s="279"/>
      <c r="D73" s="279"/>
      <c r="E73" s="279"/>
      <c r="F73" s="279"/>
      <c r="G73" s="279"/>
      <c r="H73" s="280"/>
      <c r="I73" s="280"/>
    </row>
    <row r="74" spans="2:9" ht="21.95" customHeight="1" x14ac:dyDescent="0.25">
      <c r="B74" s="320" t="s">
        <v>51</v>
      </c>
      <c r="C74" s="320"/>
      <c r="D74" s="320"/>
      <c r="E74" s="320"/>
      <c r="F74" s="320"/>
      <c r="G74" s="320"/>
      <c r="H74" s="280"/>
      <c r="I74" s="280"/>
    </row>
    <row r="75" spans="2:9" ht="21.95" customHeight="1" x14ac:dyDescent="0.25">
      <c r="B75" s="320" t="s">
        <v>52</v>
      </c>
      <c r="C75" s="320"/>
      <c r="D75" s="320"/>
      <c r="E75" s="320"/>
      <c r="F75" s="320"/>
      <c r="G75" s="320"/>
      <c r="H75" s="280"/>
      <c r="I75" s="280"/>
    </row>
    <row r="76" spans="2:9" ht="21.95" customHeight="1" x14ac:dyDescent="0.25">
      <c r="B76" s="320" t="s">
        <v>53</v>
      </c>
      <c r="C76" s="320"/>
      <c r="D76" s="320"/>
      <c r="E76" s="320"/>
      <c r="F76" s="320"/>
      <c r="G76" s="320"/>
      <c r="H76" s="280"/>
      <c r="I76" s="280"/>
    </row>
    <row r="77" spans="2:9" s="92" customFormat="1" ht="11.25" x14ac:dyDescent="0.2">
      <c r="B77" s="101"/>
      <c r="C77" s="101"/>
      <c r="D77" s="101"/>
      <c r="E77" s="101"/>
      <c r="F77" s="101"/>
      <c r="G77" s="101"/>
    </row>
    <row r="78" spans="2:9" x14ac:dyDescent="0.25">
      <c r="H78" s="263" t="s">
        <v>40</v>
      </c>
      <c r="I78" s="263"/>
    </row>
    <row r="79" spans="2:9" ht="22.5" customHeight="1" x14ac:dyDescent="0.25">
      <c r="B79" s="337" t="s">
        <v>54</v>
      </c>
      <c r="C79" s="337"/>
      <c r="D79" s="337"/>
      <c r="E79" s="337"/>
      <c r="F79" s="337"/>
      <c r="G79" s="337"/>
      <c r="H79" s="263" t="s">
        <v>104</v>
      </c>
      <c r="I79" s="263"/>
    </row>
    <row r="80" spans="2:9" x14ac:dyDescent="0.25">
      <c r="B80" s="338" t="s">
        <v>84</v>
      </c>
      <c r="C80" s="338"/>
      <c r="D80" s="338"/>
      <c r="E80" s="338"/>
      <c r="F80" s="338"/>
      <c r="G80" s="338"/>
      <c r="H80" s="357"/>
      <c r="I80" s="357"/>
    </row>
    <row r="81" spans="2:9" ht="15" customHeight="1" x14ac:dyDescent="0.25">
      <c r="B81" s="338" t="s">
        <v>85</v>
      </c>
      <c r="C81" s="338"/>
      <c r="D81" s="338"/>
      <c r="E81" s="338"/>
      <c r="F81" s="338"/>
      <c r="G81" s="338"/>
      <c r="H81" s="278"/>
      <c r="I81" s="278"/>
    </row>
    <row r="82" spans="2:9" ht="15" customHeight="1" x14ac:dyDescent="0.25">
      <c r="B82" s="338" t="s">
        <v>86</v>
      </c>
      <c r="C82" s="338"/>
      <c r="D82" s="338"/>
      <c r="E82" s="338"/>
      <c r="F82" s="338"/>
      <c r="G82" s="338"/>
      <c r="H82" s="278"/>
      <c r="I82" s="278"/>
    </row>
    <row r="83" spans="2:9" ht="33.75" customHeight="1" x14ac:dyDescent="0.25">
      <c r="B83" s="338" t="s">
        <v>87</v>
      </c>
      <c r="C83" s="338"/>
      <c r="D83" s="338"/>
      <c r="E83" s="338"/>
      <c r="F83" s="338"/>
      <c r="G83" s="338"/>
      <c r="H83" s="278"/>
      <c r="I83" s="278"/>
    </row>
    <row r="84" spans="2:9" s="92" customFormat="1" ht="11.25" x14ac:dyDescent="0.2">
      <c r="E84" s="102"/>
    </row>
    <row r="85" spans="2:9" ht="15.75" x14ac:dyDescent="0.25">
      <c r="B85" s="90" t="s">
        <v>96</v>
      </c>
    </row>
    <row r="86" spans="2:9" s="92" customFormat="1" ht="11.25" x14ac:dyDescent="0.2"/>
    <row r="87" spans="2:9" x14ac:dyDescent="0.25">
      <c r="B87" s="103"/>
      <c r="C87" s="104"/>
      <c r="E87" s="322" t="s">
        <v>105</v>
      </c>
      <c r="F87" s="323"/>
      <c r="G87" s="323"/>
      <c r="H87" s="323"/>
      <c r="I87" s="324"/>
    </row>
    <row r="88" spans="2:9" ht="15.75" customHeight="1" x14ac:dyDescent="0.25">
      <c r="B88" s="103"/>
      <c r="C88" s="104"/>
      <c r="E88" s="275" t="s">
        <v>55</v>
      </c>
      <c r="F88" s="276"/>
      <c r="G88" s="276"/>
      <c r="H88" s="276"/>
      <c r="I88" s="277"/>
    </row>
    <row r="89" spans="2:9" ht="39.950000000000003" customHeight="1" x14ac:dyDescent="0.25">
      <c r="B89" s="317" t="s">
        <v>56</v>
      </c>
      <c r="C89" s="317"/>
      <c r="D89" s="317"/>
      <c r="E89" s="300"/>
      <c r="F89" s="300"/>
      <c r="G89" s="300"/>
      <c r="H89" s="300"/>
      <c r="I89" s="300"/>
    </row>
    <row r="90" spans="2:9" ht="39.950000000000003" customHeight="1" x14ac:dyDescent="0.25">
      <c r="B90" s="317" t="s">
        <v>57</v>
      </c>
      <c r="C90" s="317"/>
      <c r="D90" s="317"/>
      <c r="E90" s="300"/>
      <c r="F90" s="300"/>
      <c r="G90" s="300"/>
      <c r="H90" s="300"/>
      <c r="I90" s="300"/>
    </row>
    <row r="91" spans="2:9" ht="39.950000000000003" customHeight="1" x14ac:dyDescent="0.25">
      <c r="B91" s="317" t="s">
        <v>58</v>
      </c>
      <c r="C91" s="317"/>
      <c r="D91" s="317"/>
      <c r="E91" s="300"/>
      <c r="F91" s="300"/>
      <c r="G91" s="300"/>
      <c r="H91" s="300"/>
      <c r="I91" s="300"/>
    </row>
    <row r="92" spans="2:9" ht="39.950000000000003" customHeight="1" x14ac:dyDescent="0.25">
      <c r="B92" s="317" t="s">
        <v>59</v>
      </c>
      <c r="C92" s="317"/>
      <c r="D92" s="317"/>
      <c r="E92" s="300"/>
      <c r="F92" s="300"/>
      <c r="G92" s="300"/>
      <c r="H92" s="300"/>
      <c r="I92" s="300"/>
    </row>
    <row r="93" spans="2:9" ht="39.950000000000003" customHeight="1" x14ac:dyDescent="0.25">
      <c r="B93" s="317" t="s">
        <v>60</v>
      </c>
      <c r="C93" s="317"/>
      <c r="D93" s="317"/>
      <c r="E93" s="301"/>
      <c r="F93" s="302"/>
      <c r="G93" s="302"/>
      <c r="H93" s="302"/>
      <c r="I93" s="303"/>
    </row>
    <row r="94" spans="2:9" ht="39.950000000000003" customHeight="1" x14ac:dyDescent="0.25">
      <c r="B94" s="304" t="s">
        <v>106</v>
      </c>
      <c r="C94" s="305"/>
      <c r="D94" s="306"/>
      <c r="E94" s="300"/>
      <c r="F94" s="300"/>
      <c r="G94" s="300"/>
      <c r="H94" s="300"/>
      <c r="I94" s="300"/>
    </row>
    <row r="95" spans="2:9" ht="39.950000000000003" customHeight="1" x14ac:dyDescent="0.25">
      <c r="B95" s="317" t="s">
        <v>61</v>
      </c>
      <c r="C95" s="317"/>
      <c r="D95" s="317"/>
      <c r="E95" s="300"/>
      <c r="F95" s="300"/>
      <c r="G95" s="300"/>
      <c r="H95" s="300"/>
      <c r="I95" s="300"/>
    </row>
    <row r="96" spans="2:9" s="92" customFormat="1" ht="11.25" x14ac:dyDescent="0.2"/>
    <row r="97" spans="2:9" ht="15.75" x14ac:dyDescent="0.25">
      <c r="B97" s="90" t="s">
        <v>62</v>
      </c>
    </row>
    <row r="99" spans="2:9" x14ac:dyDescent="0.25">
      <c r="B99" s="103"/>
      <c r="H99" s="105" t="s">
        <v>63</v>
      </c>
      <c r="I99" s="105" t="s">
        <v>63</v>
      </c>
    </row>
    <row r="100" spans="2:9" x14ac:dyDescent="0.25">
      <c r="B100" s="103"/>
      <c r="H100" s="106" t="s">
        <v>30</v>
      </c>
      <c r="I100" s="106" t="s">
        <v>107</v>
      </c>
    </row>
    <row r="101" spans="2:9" ht="15.75" customHeight="1" x14ac:dyDescent="0.25">
      <c r="B101" s="263" t="s">
        <v>64</v>
      </c>
      <c r="C101" s="263"/>
      <c r="D101" s="263"/>
      <c r="E101" s="263"/>
      <c r="F101" s="263"/>
      <c r="G101" s="263"/>
      <c r="H101" s="263"/>
      <c r="I101" s="263"/>
    </row>
    <row r="102" spans="2:9" ht="23.25" customHeight="1" x14ac:dyDescent="0.25">
      <c r="B102" s="274" t="s">
        <v>65</v>
      </c>
      <c r="C102" s="274"/>
      <c r="D102" s="274"/>
      <c r="E102" s="274"/>
      <c r="F102" s="274"/>
      <c r="G102" s="274"/>
      <c r="H102" s="67"/>
      <c r="I102" s="67"/>
    </row>
    <row r="103" spans="2:9" ht="23.25" customHeight="1" x14ac:dyDescent="0.25">
      <c r="B103" s="107"/>
      <c r="C103" s="107"/>
      <c r="D103" s="107"/>
      <c r="E103" s="107"/>
      <c r="F103" s="107"/>
      <c r="G103" s="108"/>
      <c r="H103" s="109"/>
    </row>
    <row r="104" spans="2:9" x14ac:dyDescent="0.25">
      <c r="B104" s="107"/>
      <c r="C104" s="107"/>
      <c r="D104" s="350" t="s">
        <v>63</v>
      </c>
      <c r="E104" s="350"/>
      <c r="F104" s="350"/>
      <c r="G104" s="350" t="s">
        <v>63</v>
      </c>
      <c r="H104" s="350"/>
      <c r="I104" s="350"/>
    </row>
    <row r="105" spans="2:9" x14ac:dyDescent="0.25">
      <c r="D105" s="349" t="s">
        <v>30</v>
      </c>
      <c r="E105" s="349"/>
      <c r="F105" s="349"/>
      <c r="G105" s="349" t="s">
        <v>107</v>
      </c>
      <c r="H105" s="349"/>
      <c r="I105" s="349"/>
    </row>
    <row r="106" spans="2:9" ht="26.25" customHeight="1" x14ac:dyDescent="0.25">
      <c r="B106" s="351" t="s">
        <v>66</v>
      </c>
      <c r="C106" s="352"/>
      <c r="D106" s="69" t="s">
        <v>24</v>
      </c>
      <c r="E106" s="69" t="s">
        <v>67</v>
      </c>
      <c r="F106" s="69" t="s">
        <v>72</v>
      </c>
      <c r="G106" s="69" t="s">
        <v>24</v>
      </c>
      <c r="H106" s="69" t="s">
        <v>67</v>
      </c>
      <c r="I106" s="69" t="s">
        <v>72</v>
      </c>
    </row>
    <row r="107" spans="2:9" ht="24.75" customHeight="1" x14ac:dyDescent="0.25">
      <c r="B107" s="353" t="s">
        <v>68</v>
      </c>
      <c r="C107" s="354"/>
      <c r="D107" s="69" t="str">
        <f>IF($C$30="","",$C$30)</f>
        <v/>
      </c>
      <c r="E107" s="67"/>
      <c r="F107" s="110" t="str">
        <f>IF(E107="","",E107/D107)</f>
        <v/>
      </c>
      <c r="G107" s="69" t="str">
        <f>IF($C$31="","",$C$31)</f>
        <v/>
      </c>
      <c r="H107" s="67"/>
      <c r="I107" s="110" t="str">
        <f>IF(H107="","",H107/G107)</f>
        <v/>
      </c>
    </row>
    <row r="108" spans="2:9" ht="27.75" customHeight="1" x14ac:dyDescent="0.25">
      <c r="B108" s="353" t="s">
        <v>69</v>
      </c>
      <c r="C108" s="354"/>
      <c r="D108" s="69" t="str">
        <f t="shared" ref="D108:D110" si="11">IF($C$30="","",$C$30)</f>
        <v/>
      </c>
      <c r="E108" s="67"/>
      <c r="F108" s="110"/>
      <c r="G108" s="69" t="str">
        <f t="shared" ref="G108:G110" si="12">IF($C$31="","",$C$31)</f>
        <v/>
      </c>
      <c r="H108" s="67"/>
      <c r="I108" s="110" t="str">
        <f t="shared" ref="I108:I110" si="13">IF(H108="","",H108/G108)</f>
        <v/>
      </c>
    </row>
    <row r="109" spans="2:9" ht="27.75" customHeight="1" x14ac:dyDescent="0.25">
      <c r="B109" s="353" t="s">
        <v>109</v>
      </c>
      <c r="C109" s="354"/>
      <c r="D109" s="69" t="str">
        <f t="shared" si="11"/>
        <v/>
      </c>
      <c r="E109" s="67"/>
      <c r="F109" s="110"/>
      <c r="G109" s="69" t="str">
        <f t="shared" si="12"/>
        <v/>
      </c>
      <c r="H109" s="67"/>
      <c r="I109" s="110" t="str">
        <f t="shared" si="13"/>
        <v/>
      </c>
    </row>
    <row r="110" spans="2:9" ht="27.75" customHeight="1" x14ac:dyDescent="0.25">
      <c r="B110" s="353" t="s">
        <v>108</v>
      </c>
      <c r="C110" s="354"/>
      <c r="D110" s="69" t="str">
        <f t="shared" si="11"/>
        <v/>
      </c>
      <c r="E110" s="67"/>
      <c r="F110" s="110"/>
      <c r="G110" s="69" t="str">
        <f t="shared" si="12"/>
        <v/>
      </c>
      <c r="H110" s="67"/>
      <c r="I110" s="110" t="str">
        <f t="shared" si="13"/>
        <v/>
      </c>
    </row>
    <row r="111" spans="2:9" ht="27.75" customHeight="1" x14ac:dyDescent="0.25">
      <c r="B111" s="109"/>
      <c r="C111" s="109"/>
      <c r="D111" s="109"/>
      <c r="E111" s="103"/>
      <c r="F111" s="103"/>
      <c r="G111" s="103"/>
      <c r="H111" s="103"/>
    </row>
    <row r="112" spans="2:9" x14ac:dyDescent="0.25">
      <c r="B112" s="109"/>
      <c r="C112" s="109"/>
      <c r="D112" s="109"/>
      <c r="F112" s="263" t="s">
        <v>63</v>
      </c>
      <c r="G112" s="263"/>
      <c r="H112" s="263" t="s">
        <v>63</v>
      </c>
      <c r="I112" s="263"/>
    </row>
    <row r="113" spans="2:12" x14ac:dyDescent="0.25">
      <c r="F113" s="263" t="s">
        <v>30</v>
      </c>
      <c r="G113" s="263"/>
      <c r="H113" s="263" t="s">
        <v>107</v>
      </c>
      <c r="I113" s="263"/>
    </row>
    <row r="114" spans="2:12" ht="26.25" customHeight="1" x14ac:dyDescent="0.25">
      <c r="B114" s="263" t="s">
        <v>70</v>
      </c>
      <c r="C114" s="263"/>
      <c r="D114" s="263"/>
      <c r="E114" s="263"/>
      <c r="F114" s="69" t="s">
        <v>71</v>
      </c>
      <c r="G114" s="69" t="s">
        <v>72</v>
      </c>
      <c r="H114" s="69" t="s">
        <v>71</v>
      </c>
      <c r="I114" s="69" t="s">
        <v>72</v>
      </c>
      <c r="J114" s="109"/>
      <c r="K114" s="109"/>
      <c r="L114" s="109"/>
    </row>
    <row r="115" spans="2:12" ht="27.75" customHeight="1" x14ac:dyDescent="0.25">
      <c r="B115" s="317" t="s">
        <v>73</v>
      </c>
      <c r="C115" s="317"/>
      <c r="D115" s="317"/>
      <c r="E115" s="317"/>
      <c r="F115" s="67"/>
      <c r="G115" s="41"/>
      <c r="H115" s="67"/>
      <c r="I115" s="41"/>
      <c r="J115" s="103"/>
      <c r="K115" s="103"/>
      <c r="L115" s="103"/>
    </row>
    <row r="116" spans="2:12" ht="28.5" customHeight="1" x14ac:dyDescent="0.25">
      <c r="B116" s="317" t="s">
        <v>74</v>
      </c>
      <c r="C116" s="317"/>
      <c r="D116" s="317"/>
      <c r="E116" s="317"/>
      <c r="F116" s="69">
        <f>F115</f>
        <v>0</v>
      </c>
      <c r="G116" s="41"/>
      <c r="H116" s="69">
        <f>H115</f>
        <v>0</v>
      </c>
      <c r="I116" s="41"/>
      <c r="J116" s="103"/>
      <c r="K116" s="103"/>
      <c r="L116" s="103"/>
    </row>
    <row r="117" spans="2:12" ht="34.5" customHeight="1" x14ac:dyDescent="0.25">
      <c r="B117" s="317" t="s">
        <v>75</v>
      </c>
      <c r="C117" s="317"/>
      <c r="D117" s="317"/>
      <c r="E117" s="317"/>
      <c r="F117" s="69">
        <f>F115</f>
        <v>0</v>
      </c>
      <c r="G117" s="41"/>
      <c r="H117" s="69">
        <f>H115</f>
        <v>0</v>
      </c>
      <c r="I117" s="41"/>
      <c r="J117" s="103"/>
      <c r="K117" s="103"/>
      <c r="L117" s="103"/>
    </row>
    <row r="119" spans="2:12" ht="15.75" x14ac:dyDescent="0.25">
      <c r="B119" s="90" t="s">
        <v>76</v>
      </c>
    </row>
    <row r="120" spans="2:12" x14ac:dyDescent="0.25">
      <c r="B120" s="111" t="s">
        <v>77</v>
      </c>
    </row>
    <row r="121" spans="2:12" x14ac:dyDescent="0.25">
      <c r="B121" s="112" t="s">
        <v>78</v>
      </c>
    </row>
    <row r="122" spans="2:12" x14ac:dyDescent="0.25">
      <c r="B122" s="314" t="s">
        <v>79</v>
      </c>
      <c r="C122" s="315"/>
      <c r="D122" s="315"/>
      <c r="E122" s="315"/>
      <c r="F122" s="315"/>
      <c r="G122" s="315"/>
      <c r="H122" s="315"/>
      <c r="I122" s="316"/>
    </row>
    <row r="123" spans="2:12" ht="108" customHeight="1" x14ac:dyDescent="0.25">
      <c r="B123" s="308"/>
      <c r="C123" s="309"/>
      <c r="D123" s="309"/>
      <c r="E123" s="309"/>
      <c r="F123" s="309"/>
      <c r="G123" s="309"/>
      <c r="H123" s="309"/>
      <c r="I123" s="310"/>
    </row>
    <row r="124" spans="2:12" x14ac:dyDescent="0.25">
      <c r="B124" s="311" t="s">
        <v>80</v>
      </c>
      <c r="C124" s="312"/>
      <c r="D124" s="312"/>
      <c r="E124" s="312"/>
      <c r="F124" s="312"/>
      <c r="G124" s="312"/>
      <c r="H124" s="312"/>
      <c r="I124" s="313"/>
    </row>
    <row r="125" spans="2:12" ht="111" customHeight="1" x14ac:dyDescent="0.25">
      <c r="B125" s="308"/>
      <c r="C125" s="309"/>
      <c r="D125" s="309"/>
      <c r="E125" s="309"/>
      <c r="F125" s="309"/>
      <c r="G125" s="309"/>
      <c r="H125" s="309"/>
      <c r="I125" s="310"/>
    </row>
    <row r="126" spans="2:12" ht="13.5" customHeight="1" x14ac:dyDescent="0.25">
      <c r="B126" s="113"/>
      <c r="C126" s="113"/>
      <c r="D126" s="113"/>
      <c r="E126" s="113"/>
      <c r="F126" s="113"/>
      <c r="G126" s="113"/>
      <c r="H126" s="113"/>
    </row>
    <row r="127" spans="2:12" x14ac:dyDescent="0.25">
      <c r="B127" s="263" t="s">
        <v>81</v>
      </c>
      <c r="C127" s="263"/>
      <c r="D127" s="263"/>
      <c r="E127" s="263"/>
      <c r="F127" s="263" t="s">
        <v>82</v>
      </c>
      <c r="G127" s="263"/>
      <c r="H127" s="263"/>
      <c r="I127" s="263"/>
    </row>
    <row r="128" spans="2:12" x14ac:dyDescent="0.25">
      <c r="B128" s="307"/>
      <c r="C128" s="307"/>
      <c r="D128" s="307"/>
      <c r="E128" s="307"/>
      <c r="F128" s="307"/>
      <c r="G128" s="307"/>
      <c r="H128" s="307"/>
      <c r="I128" s="307"/>
    </row>
    <row r="129" spans="2:9" x14ac:dyDescent="0.25">
      <c r="B129" s="307"/>
      <c r="C129" s="307"/>
      <c r="D129" s="307"/>
      <c r="E129" s="307"/>
      <c r="F129" s="307"/>
      <c r="G129" s="307"/>
      <c r="H129" s="307"/>
      <c r="I129" s="307"/>
    </row>
    <row r="130" spans="2:9" x14ac:dyDescent="0.25">
      <c r="B130" s="307"/>
      <c r="C130" s="307"/>
      <c r="D130" s="307"/>
      <c r="E130" s="307"/>
      <c r="F130" s="307"/>
      <c r="G130" s="307"/>
      <c r="H130" s="307"/>
      <c r="I130" s="307"/>
    </row>
    <row r="131" spans="2:9" x14ac:dyDescent="0.25">
      <c r="B131" s="307"/>
      <c r="C131" s="307"/>
      <c r="D131" s="307"/>
      <c r="E131" s="307"/>
      <c r="F131" s="307"/>
      <c r="G131" s="307"/>
      <c r="H131" s="307"/>
      <c r="I131" s="307"/>
    </row>
    <row r="132" spans="2:9" x14ac:dyDescent="0.25">
      <c r="B132" s="307"/>
      <c r="C132" s="307"/>
      <c r="D132" s="307"/>
      <c r="E132" s="307"/>
      <c r="F132" s="307"/>
      <c r="G132" s="307"/>
      <c r="H132" s="307"/>
      <c r="I132" s="307"/>
    </row>
    <row r="133" spans="2:9" x14ac:dyDescent="0.25">
      <c r="B133" s="307"/>
      <c r="C133" s="307"/>
      <c r="D133" s="307"/>
      <c r="E133" s="307"/>
      <c r="F133" s="307"/>
      <c r="G133" s="307"/>
      <c r="H133" s="307"/>
      <c r="I133" s="307"/>
    </row>
    <row r="134" spans="2:9" x14ac:dyDescent="0.25">
      <c r="B134" s="307"/>
      <c r="C134" s="307"/>
      <c r="D134" s="307"/>
      <c r="E134" s="307"/>
      <c r="F134" s="307"/>
      <c r="G134" s="307"/>
      <c r="H134" s="307"/>
      <c r="I134" s="307"/>
    </row>
    <row r="135" spans="2:9" x14ac:dyDescent="0.25">
      <c r="B135" s="307"/>
      <c r="C135" s="307"/>
      <c r="D135" s="307"/>
      <c r="E135" s="307"/>
      <c r="F135" s="307"/>
      <c r="G135" s="307"/>
      <c r="H135" s="307"/>
      <c r="I135" s="307"/>
    </row>
    <row r="136" spans="2:9" x14ac:dyDescent="0.25">
      <c r="B136" s="307"/>
      <c r="C136" s="307"/>
      <c r="D136" s="307"/>
      <c r="E136" s="307"/>
      <c r="F136" s="307"/>
      <c r="G136" s="307"/>
      <c r="H136" s="307"/>
      <c r="I136" s="307"/>
    </row>
    <row r="137" spans="2:9" x14ac:dyDescent="0.25">
      <c r="B137" s="307"/>
      <c r="C137" s="307"/>
      <c r="D137" s="307"/>
      <c r="E137" s="307"/>
      <c r="F137" s="307"/>
      <c r="G137" s="307"/>
      <c r="H137" s="307"/>
      <c r="I137" s="307"/>
    </row>
    <row r="138" spans="2:9" x14ac:dyDescent="0.25">
      <c r="B138" s="307"/>
      <c r="C138" s="307"/>
      <c r="D138" s="307"/>
      <c r="E138" s="307"/>
      <c r="F138" s="307"/>
      <c r="G138" s="307"/>
      <c r="H138" s="307"/>
      <c r="I138" s="307"/>
    </row>
    <row r="139" spans="2:9" x14ac:dyDescent="0.25">
      <c r="B139" s="307"/>
      <c r="C139" s="307"/>
      <c r="D139" s="307"/>
      <c r="E139" s="307"/>
      <c r="F139" s="307"/>
      <c r="G139" s="307"/>
      <c r="H139" s="307"/>
      <c r="I139" s="307"/>
    </row>
    <row r="140" spans="2:9" x14ac:dyDescent="0.25">
      <c r="B140" s="307"/>
      <c r="C140" s="307"/>
      <c r="D140" s="307"/>
      <c r="E140" s="307"/>
      <c r="F140" s="307"/>
      <c r="G140" s="307"/>
      <c r="H140" s="307"/>
      <c r="I140" s="307"/>
    </row>
    <row r="141" spans="2:9" x14ac:dyDescent="0.25">
      <c r="B141" s="307"/>
      <c r="C141" s="307"/>
      <c r="D141" s="307"/>
      <c r="E141" s="307"/>
      <c r="F141" s="307"/>
      <c r="G141" s="307"/>
      <c r="H141" s="307"/>
      <c r="I141" s="307"/>
    </row>
    <row r="142" spans="2:9" x14ac:dyDescent="0.25">
      <c r="B142" s="307"/>
      <c r="C142" s="307"/>
      <c r="D142" s="307"/>
      <c r="E142" s="307"/>
      <c r="F142" s="307"/>
      <c r="G142" s="307"/>
      <c r="H142" s="307"/>
      <c r="I142" s="307"/>
    </row>
    <row r="143" spans="2:9" x14ac:dyDescent="0.25">
      <c r="B143" s="307"/>
      <c r="C143" s="307"/>
      <c r="D143" s="307"/>
      <c r="E143" s="307"/>
      <c r="F143" s="307"/>
      <c r="G143" s="307"/>
      <c r="H143" s="307"/>
      <c r="I143" s="307"/>
    </row>
    <row r="144" spans="2:9" x14ac:dyDescent="0.25">
      <c r="B144" s="307"/>
      <c r="C144" s="307"/>
      <c r="D144" s="307"/>
      <c r="E144" s="307"/>
      <c r="F144" s="307"/>
      <c r="G144" s="307"/>
      <c r="H144" s="307"/>
      <c r="I144" s="307"/>
    </row>
    <row r="145" spans="2:9" x14ac:dyDescent="0.25">
      <c r="B145" s="307"/>
      <c r="C145" s="307"/>
      <c r="D145" s="307"/>
      <c r="E145" s="307"/>
      <c r="F145" s="307"/>
      <c r="G145" s="307"/>
      <c r="H145" s="307"/>
      <c r="I145" s="307"/>
    </row>
    <row r="146" spans="2:9" x14ac:dyDescent="0.25">
      <c r="B146" s="307"/>
      <c r="C146" s="307"/>
      <c r="D146" s="307"/>
      <c r="E146" s="307"/>
      <c r="F146" s="307"/>
      <c r="G146" s="307"/>
      <c r="H146" s="307"/>
      <c r="I146" s="307"/>
    </row>
    <row r="147" spans="2:9" x14ac:dyDescent="0.25">
      <c r="B147" s="307"/>
      <c r="C147" s="307"/>
      <c r="D147" s="307"/>
      <c r="E147" s="307"/>
      <c r="F147" s="307"/>
      <c r="G147" s="307"/>
      <c r="H147" s="307"/>
      <c r="I147" s="307"/>
    </row>
  </sheetData>
  <sheetProtection sheet="1" objects="1" scenarios="1"/>
  <mergeCells count="130">
    <mergeCell ref="K7:L8"/>
    <mergeCell ref="G105:I105"/>
    <mergeCell ref="G104:I104"/>
    <mergeCell ref="B106:C106"/>
    <mergeCell ref="B107:C107"/>
    <mergeCell ref="B108:C108"/>
    <mergeCell ref="B109:C109"/>
    <mergeCell ref="B110:C110"/>
    <mergeCell ref="D104:F104"/>
    <mergeCell ref="D105:F105"/>
    <mergeCell ref="E95:I95"/>
    <mergeCell ref="B58:I58"/>
    <mergeCell ref="B50:C50"/>
    <mergeCell ref="B52:C52"/>
    <mergeCell ref="H75:I75"/>
    <mergeCell ref="H76:I76"/>
    <mergeCell ref="H78:I78"/>
    <mergeCell ref="H80:I80"/>
    <mergeCell ref="H63:I63"/>
    <mergeCell ref="H64:I64"/>
    <mergeCell ref="H65:I65"/>
    <mergeCell ref="H66:I66"/>
    <mergeCell ref="H67:I67"/>
    <mergeCell ref="H68:I68"/>
    <mergeCell ref="B82:G82"/>
    <mergeCell ref="B83:G83"/>
    <mergeCell ref="B76:G76"/>
    <mergeCell ref="H73:I73"/>
    <mergeCell ref="B64:G64"/>
    <mergeCell ref="B65:G65"/>
    <mergeCell ref="B71:G71"/>
    <mergeCell ref="B72:G72"/>
    <mergeCell ref="B73:G73"/>
    <mergeCell ref="G52:I53"/>
    <mergeCell ref="B79:G79"/>
    <mergeCell ref="B80:G80"/>
    <mergeCell ref="B81:G81"/>
    <mergeCell ref="G48:I49"/>
    <mergeCell ref="B39:C40"/>
    <mergeCell ref="F31:G31"/>
    <mergeCell ref="F32:G32"/>
    <mergeCell ref="D28:E29"/>
    <mergeCell ref="D43:D44"/>
    <mergeCell ref="H61:I61"/>
    <mergeCell ref="H62:I62"/>
    <mergeCell ref="B63:G63"/>
    <mergeCell ref="B35:I35"/>
    <mergeCell ref="B37:C38"/>
    <mergeCell ref="D37:D38"/>
    <mergeCell ref="D41:D42"/>
    <mergeCell ref="D39:D40"/>
    <mergeCell ref="B41:C42"/>
    <mergeCell ref="F112:G112"/>
    <mergeCell ref="F113:G113"/>
    <mergeCell ref="H112:I112"/>
    <mergeCell ref="H113:I113"/>
    <mergeCell ref="B95:D95"/>
    <mergeCell ref="B89:D89"/>
    <mergeCell ref="E89:I89"/>
    <mergeCell ref="B101:I101"/>
    <mergeCell ref="B43:C44"/>
    <mergeCell ref="B48:C49"/>
    <mergeCell ref="B90:D90"/>
    <mergeCell ref="E90:I90"/>
    <mergeCell ref="B91:D91"/>
    <mergeCell ref="E91:I91"/>
    <mergeCell ref="B92:D92"/>
    <mergeCell ref="B93:D93"/>
    <mergeCell ref="E92:I92"/>
    <mergeCell ref="B74:G74"/>
    <mergeCell ref="B75:G75"/>
    <mergeCell ref="B66:G66"/>
    <mergeCell ref="B67:G67"/>
    <mergeCell ref="B68:G68"/>
    <mergeCell ref="H71:I71"/>
    <mergeCell ref="H72:I72"/>
    <mergeCell ref="B128:E147"/>
    <mergeCell ref="F127:I127"/>
    <mergeCell ref="F128:I147"/>
    <mergeCell ref="B125:I125"/>
    <mergeCell ref="B124:I124"/>
    <mergeCell ref="B123:I123"/>
    <mergeCell ref="B122:I122"/>
    <mergeCell ref="B114:E114"/>
    <mergeCell ref="B115:E115"/>
    <mergeCell ref="B116:E116"/>
    <mergeCell ref="B117:E117"/>
    <mergeCell ref="B127:E127"/>
    <mergeCell ref="D6:H7"/>
    <mergeCell ref="D30:E30"/>
    <mergeCell ref="D31:E31"/>
    <mergeCell ref="D32:E32"/>
    <mergeCell ref="B18:B20"/>
    <mergeCell ref="C18:G20"/>
    <mergeCell ref="C14:E14"/>
    <mergeCell ref="B28:B29"/>
    <mergeCell ref="H28:I28"/>
    <mergeCell ref="H29:I29"/>
    <mergeCell ref="H30:I30"/>
    <mergeCell ref="H31:I31"/>
    <mergeCell ref="H32:I32"/>
    <mergeCell ref="F28:G28"/>
    <mergeCell ref="F29:G29"/>
    <mergeCell ref="F30:G30"/>
    <mergeCell ref="H19:I20"/>
    <mergeCell ref="C13:I13"/>
    <mergeCell ref="B9:I10"/>
    <mergeCell ref="B21:D21"/>
    <mergeCell ref="B22:D22"/>
    <mergeCell ref="B23:D23"/>
    <mergeCell ref="F15:G15"/>
    <mergeCell ref="H15:I15"/>
    <mergeCell ref="B15:B17"/>
    <mergeCell ref="H18:I18"/>
    <mergeCell ref="B102:G102"/>
    <mergeCell ref="E88:I88"/>
    <mergeCell ref="H82:I82"/>
    <mergeCell ref="B69:G69"/>
    <mergeCell ref="B70:G70"/>
    <mergeCell ref="H74:I74"/>
    <mergeCell ref="H79:I79"/>
    <mergeCell ref="H81:I81"/>
    <mergeCell ref="E94:I94"/>
    <mergeCell ref="H83:I83"/>
    <mergeCell ref="E93:I93"/>
    <mergeCell ref="B94:D94"/>
    <mergeCell ref="E87:I87"/>
    <mergeCell ref="H69:I69"/>
    <mergeCell ref="H70:I70"/>
    <mergeCell ref="G50:I51"/>
  </mergeCells>
  <printOptions horizontalCentered="1" verticalCentered="1"/>
  <pageMargins left="0.23622047244094491" right="0.23622047244094491" top="0.74803149606299213" bottom="0.74803149606299213" header="0.31496062992125984" footer="0.31496062992125984"/>
  <pageSetup paperSize="9" scale="92" orientation="portrait" r:id="rId1"/>
  <headerFooter>
    <oddFooter>&amp;L&amp;F - &amp;A&amp;R&amp;P / &amp;N</oddFooter>
  </headerFooter>
  <rowBreaks count="3" manualBreakCount="3">
    <brk id="45" max="9" man="1"/>
    <brk id="77" max="9" man="1"/>
    <brk id="11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showRowColHeaders="0" zoomScaleNormal="100" workbookViewId="0">
      <selection activeCell="B11" sqref="B11:I11"/>
    </sheetView>
  </sheetViews>
  <sheetFormatPr baseColWidth="10" defaultRowHeight="15" x14ac:dyDescent="0.25"/>
  <cols>
    <col min="1" max="1" width="2.7109375" customWidth="1"/>
    <col min="2" max="9" width="10.7109375" customWidth="1"/>
    <col min="10" max="10" width="2.7109375" customWidth="1"/>
  </cols>
  <sheetData>
    <row r="1" spans="2:15" ht="15" customHeight="1" x14ac:dyDescent="0.25">
      <c r="B1" s="18"/>
      <c r="G1" s="42" t="str">
        <f>IF('F0 Etat des lieux '!C13="","",'F0 Etat des lieux '!C13)</f>
        <v/>
      </c>
      <c r="M1" s="345" t="s">
        <v>259</v>
      </c>
      <c r="N1" s="346"/>
      <c r="O1" s="116"/>
    </row>
    <row r="2" spans="2:15" ht="15.75" thickBot="1" x14ac:dyDescent="0.3">
      <c r="B2" s="1"/>
      <c r="G2" s="42" t="str">
        <f>IF('F0 Etat des lieux '!C14="","",'F0 Etat des lieux '!C14)</f>
        <v/>
      </c>
      <c r="M2" s="347"/>
      <c r="N2" s="348"/>
      <c r="O2" s="116"/>
    </row>
    <row r="3" spans="2:15" ht="15.75" x14ac:dyDescent="0.25">
      <c r="B3" s="3" t="s">
        <v>118</v>
      </c>
      <c r="M3" s="116"/>
      <c r="N3" s="116"/>
      <c r="O3" s="116"/>
    </row>
    <row r="4" spans="2:15" ht="15.75" x14ac:dyDescent="0.25">
      <c r="B4" s="3"/>
      <c r="M4" s="116"/>
      <c r="N4" s="116"/>
      <c r="O4" s="116"/>
    </row>
    <row r="5" spans="2:15" ht="15.75" x14ac:dyDescent="0.25">
      <c r="B5" s="3"/>
      <c r="M5" s="115"/>
      <c r="N5" s="115"/>
      <c r="O5" s="115"/>
    </row>
    <row r="6" spans="2:15" ht="15.75" x14ac:dyDescent="0.25">
      <c r="B6" s="3"/>
      <c r="M6" s="115"/>
      <c r="N6" s="115"/>
      <c r="O6" s="115"/>
    </row>
    <row r="7" spans="2:15" ht="15.75" customHeight="1" x14ac:dyDescent="0.25">
      <c r="B7" s="379" t="s">
        <v>118</v>
      </c>
      <c r="C7" s="380"/>
      <c r="D7" s="380"/>
      <c r="E7" s="380"/>
      <c r="F7" s="380"/>
      <c r="G7" s="380"/>
      <c r="H7" s="380"/>
      <c r="I7" s="381"/>
      <c r="M7" s="115"/>
      <c r="N7" s="115"/>
      <c r="O7" s="115"/>
    </row>
    <row r="8" spans="2:15" ht="15.75" customHeight="1" x14ac:dyDescent="0.25">
      <c r="B8" s="368" t="s">
        <v>145</v>
      </c>
      <c r="C8" s="369"/>
      <c r="D8" s="369"/>
      <c r="E8" s="369"/>
      <c r="F8" s="369"/>
      <c r="G8" s="369"/>
      <c r="H8" s="369"/>
      <c r="I8" s="370"/>
    </row>
    <row r="9" spans="2:15" ht="30" customHeight="1" x14ac:dyDescent="0.25">
      <c r="B9" s="371" t="s">
        <v>144</v>
      </c>
      <c r="C9" s="371"/>
      <c r="D9" s="371"/>
      <c r="E9" s="371"/>
      <c r="F9" s="371"/>
      <c r="G9" s="371"/>
      <c r="H9" s="371"/>
      <c r="I9" s="371"/>
    </row>
    <row r="10" spans="2:15" s="2" customFormat="1" ht="30" customHeight="1" thickBot="1" x14ac:dyDescent="0.3">
      <c r="B10" s="372" t="s">
        <v>143</v>
      </c>
      <c r="C10" s="372"/>
      <c r="D10" s="372"/>
      <c r="E10" s="372"/>
      <c r="F10" s="372"/>
      <c r="G10" s="372"/>
      <c r="H10" s="372"/>
      <c r="I10" s="372"/>
    </row>
    <row r="11" spans="2:15" ht="219.95" customHeight="1" thickBot="1" x14ac:dyDescent="0.3">
      <c r="B11" s="373"/>
      <c r="C11" s="374"/>
      <c r="D11" s="374"/>
      <c r="E11" s="374"/>
      <c r="F11" s="374"/>
      <c r="G11" s="374"/>
      <c r="H11" s="374"/>
      <c r="I11" s="375"/>
    </row>
    <row r="12" spans="2:15" ht="15.75" x14ac:dyDescent="0.25">
      <c r="B12" s="3"/>
    </row>
    <row r="13" spans="2:15" ht="15" customHeight="1" x14ac:dyDescent="0.25">
      <c r="B13" s="17" t="s">
        <v>142</v>
      </c>
    </row>
    <row r="14" spans="2:15" ht="50.1" customHeight="1" x14ac:dyDescent="0.25">
      <c r="B14" s="382" t="s">
        <v>141</v>
      </c>
      <c r="C14" s="382"/>
      <c r="D14" s="382"/>
      <c r="E14" s="382"/>
      <c r="F14" s="382"/>
      <c r="G14" s="382"/>
      <c r="H14" s="382"/>
      <c r="I14" s="382"/>
    </row>
    <row r="15" spans="2:15" ht="15" customHeight="1" thickBot="1" x14ac:dyDescent="0.3">
      <c r="B15" s="16"/>
    </row>
    <row r="16" spans="2:15" ht="15" customHeight="1" thickBot="1" x14ac:dyDescent="0.3">
      <c r="B16" s="361" t="s">
        <v>140</v>
      </c>
      <c r="C16" s="361"/>
      <c r="D16" s="361"/>
      <c r="E16" s="361"/>
      <c r="F16" s="361" t="s">
        <v>139</v>
      </c>
      <c r="G16" s="361"/>
      <c r="H16" s="361"/>
      <c r="I16" s="361"/>
    </row>
    <row r="17" spans="2:9" ht="33.950000000000003" customHeight="1" x14ac:dyDescent="0.25">
      <c r="B17" s="362" t="s">
        <v>138</v>
      </c>
      <c r="C17" s="363"/>
      <c r="D17" s="363"/>
      <c r="E17" s="364"/>
      <c r="F17" s="365" t="s">
        <v>138</v>
      </c>
      <c r="G17" s="366"/>
      <c r="H17" s="366"/>
      <c r="I17" s="367"/>
    </row>
    <row r="18" spans="2:9" ht="33.950000000000003" customHeight="1" x14ac:dyDescent="0.25">
      <c r="B18" s="365" t="s">
        <v>137</v>
      </c>
      <c r="C18" s="366"/>
      <c r="D18" s="366"/>
      <c r="E18" s="367"/>
      <c r="F18" s="365" t="s">
        <v>137</v>
      </c>
      <c r="G18" s="366"/>
      <c r="H18" s="366"/>
      <c r="I18" s="367"/>
    </row>
    <row r="19" spans="2:9" ht="33.950000000000003" customHeight="1" x14ac:dyDescent="0.25">
      <c r="B19" s="365" t="s">
        <v>136</v>
      </c>
      <c r="C19" s="366"/>
      <c r="D19" s="366"/>
      <c r="E19" s="367"/>
      <c r="F19" s="365" t="s">
        <v>136</v>
      </c>
      <c r="G19" s="366"/>
      <c r="H19" s="366"/>
      <c r="I19" s="367"/>
    </row>
    <row r="20" spans="2:9" ht="33.950000000000003" customHeight="1" x14ac:dyDescent="0.25">
      <c r="B20" s="365" t="s">
        <v>135</v>
      </c>
      <c r="C20" s="366"/>
      <c r="D20" s="366"/>
      <c r="E20" s="367"/>
      <c r="F20" s="365" t="s">
        <v>135</v>
      </c>
      <c r="G20" s="366"/>
      <c r="H20" s="366"/>
      <c r="I20" s="367"/>
    </row>
    <row r="21" spans="2:9" ht="33.950000000000003" customHeight="1" x14ac:dyDescent="0.25">
      <c r="B21" s="365" t="s">
        <v>134</v>
      </c>
      <c r="C21" s="366"/>
      <c r="D21" s="366"/>
      <c r="E21" s="367"/>
      <c r="F21" s="365" t="s">
        <v>134</v>
      </c>
      <c r="G21" s="366"/>
      <c r="H21" s="366"/>
      <c r="I21" s="367"/>
    </row>
    <row r="22" spans="2:9" ht="33.950000000000003" customHeight="1" x14ac:dyDescent="0.25">
      <c r="B22" s="365" t="s">
        <v>133</v>
      </c>
      <c r="C22" s="366"/>
      <c r="D22" s="366"/>
      <c r="E22" s="367"/>
      <c r="F22" s="365" t="s">
        <v>133</v>
      </c>
      <c r="G22" s="366"/>
      <c r="H22" s="366"/>
      <c r="I22" s="367"/>
    </row>
    <row r="23" spans="2:9" ht="33.950000000000003" customHeight="1" thickBot="1" x14ac:dyDescent="0.3">
      <c r="B23" s="376" t="s">
        <v>132</v>
      </c>
      <c r="C23" s="377"/>
      <c r="D23" s="377"/>
      <c r="E23" s="378"/>
      <c r="F23" s="376" t="s">
        <v>132</v>
      </c>
      <c r="G23" s="377"/>
      <c r="H23" s="377"/>
      <c r="I23" s="378"/>
    </row>
    <row r="24" spans="2:9" ht="15" customHeight="1" x14ac:dyDescent="0.25"/>
  </sheetData>
  <sheetProtection sheet="1" objects="1" scenarios="1"/>
  <mergeCells count="23">
    <mergeCell ref="M1:N2"/>
    <mergeCell ref="F22:I22"/>
    <mergeCell ref="B18:E18"/>
    <mergeCell ref="F23:I23"/>
    <mergeCell ref="F18:I18"/>
    <mergeCell ref="B19:E19"/>
    <mergeCell ref="B20:E20"/>
    <mergeCell ref="B21:E21"/>
    <mergeCell ref="B22:E22"/>
    <mergeCell ref="B23:E23"/>
    <mergeCell ref="F19:I19"/>
    <mergeCell ref="F20:I20"/>
    <mergeCell ref="F21:I21"/>
    <mergeCell ref="B7:I7"/>
    <mergeCell ref="B14:I14"/>
    <mergeCell ref="B16:E16"/>
    <mergeCell ref="F16:I16"/>
    <mergeCell ref="B17:E17"/>
    <mergeCell ref="F17:I17"/>
    <mergeCell ref="B8:I8"/>
    <mergeCell ref="B9:I9"/>
    <mergeCell ref="B10:I10"/>
    <mergeCell ref="B11:I11"/>
  </mergeCells>
  <pageMargins left="0.51181102362204722" right="0.51181102362204722" top="0.74803149606299213" bottom="0.74803149606299213" header="0.31496062992125984" footer="0.39370078740157483"/>
  <pageSetup paperSize="9" orientation="portrait" r:id="rId1"/>
  <headerFooter>
    <oddFooter>&amp;L&amp;F - &amp;A&amp;R&amp;P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2"/>
  <sheetViews>
    <sheetView showGridLines="0" topLeftCell="G1" zoomScaleNormal="100" workbookViewId="0">
      <selection activeCell="J17" sqref="J17:O17"/>
    </sheetView>
  </sheetViews>
  <sheetFormatPr baseColWidth="10" defaultColWidth="11.42578125" defaultRowHeight="14.25" x14ac:dyDescent="0.2"/>
  <cols>
    <col min="1" max="5" width="13.28515625" style="220" hidden="1" customWidth="1"/>
    <col min="6" max="6" width="3.28515625" style="220" hidden="1" customWidth="1"/>
    <col min="7" max="7" width="2.7109375" style="189" customWidth="1"/>
    <col min="8" max="15" width="10.7109375" style="189" customWidth="1"/>
    <col min="16" max="16" width="2.7109375" style="189" customWidth="1"/>
    <col min="17" max="20" width="0" style="189" hidden="1" customWidth="1"/>
    <col min="21" max="16384" width="11.42578125" style="189"/>
  </cols>
  <sheetData>
    <row r="1" spans="1:24" x14ac:dyDescent="0.2">
      <c r="A1" s="217"/>
      <c r="B1" s="217"/>
      <c r="C1" s="217"/>
      <c r="D1" s="217"/>
      <c r="E1" s="217"/>
      <c r="F1" s="217"/>
      <c r="M1" s="218" t="str">
        <f>IF('F0 Etat des lieux '!C13="","",'F0 Etat des lieux '!C13)</f>
        <v/>
      </c>
      <c r="W1" s="400" t="s">
        <v>259</v>
      </c>
      <c r="X1" s="401"/>
    </row>
    <row r="2" spans="1:24" ht="15" thickBot="1" x14ac:dyDescent="0.25">
      <c r="A2" s="217"/>
      <c r="B2" s="217"/>
      <c r="C2" s="217"/>
      <c r="D2" s="217"/>
      <c r="E2" s="217"/>
      <c r="F2" s="217"/>
      <c r="M2" s="218" t="str">
        <f>IF('F0 Etat des lieux '!C14="","",'F0 Etat des lieux '!C14)</f>
        <v/>
      </c>
      <c r="W2" s="402"/>
      <c r="X2" s="403"/>
    </row>
    <row r="3" spans="1:24" x14ac:dyDescent="0.2">
      <c r="A3" s="217"/>
      <c r="B3" s="217"/>
      <c r="C3" s="217"/>
      <c r="D3" s="217"/>
      <c r="E3" s="217"/>
      <c r="F3" s="217"/>
    </row>
    <row r="4" spans="1:24" x14ac:dyDescent="0.2">
      <c r="A4" s="217"/>
      <c r="B4" s="217"/>
      <c r="C4" s="217"/>
      <c r="D4" s="217"/>
      <c r="E4" s="217"/>
      <c r="F4" s="217"/>
    </row>
    <row r="5" spans="1:24" ht="15.75" x14ac:dyDescent="0.2">
      <c r="A5" s="217"/>
      <c r="B5" s="217"/>
      <c r="C5" s="217"/>
      <c r="D5" s="217"/>
      <c r="E5" s="217"/>
      <c r="F5" s="217"/>
      <c r="J5" s="406" t="s">
        <v>155</v>
      </c>
      <c r="K5" s="407"/>
      <c r="L5" s="407"/>
      <c r="M5" s="407"/>
      <c r="N5" s="408"/>
    </row>
    <row r="6" spans="1:24" ht="15.75" x14ac:dyDescent="0.2">
      <c r="A6" s="217"/>
      <c r="B6" s="217"/>
      <c r="C6" s="217"/>
      <c r="D6" s="217"/>
      <c r="E6" s="217"/>
      <c r="F6" s="217"/>
      <c r="J6" s="409" t="s">
        <v>156</v>
      </c>
      <c r="K6" s="410"/>
      <c r="L6" s="410"/>
      <c r="M6" s="410"/>
      <c r="N6" s="411"/>
    </row>
    <row r="7" spans="1:24" ht="14.25" customHeight="1" x14ac:dyDescent="0.2">
      <c r="A7" s="217"/>
      <c r="B7" s="217"/>
      <c r="C7" s="217"/>
      <c r="D7" s="217"/>
      <c r="E7" s="217"/>
      <c r="F7" s="217"/>
    </row>
    <row r="8" spans="1:24" x14ac:dyDescent="0.2">
      <c r="A8" s="217"/>
      <c r="B8" s="217"/>
      <c r="C8" s="217"/>
      <c r="D8" s="217"/>
      <c r="E8" s="217"/>
      <c r="F8" s="217"/>
      <c r="H8" s="196" t="s">
        <v>157</v>
      </c>
      <c r="I8" s="196"/>
      <c r="J8" s="196"/>
      <c r="K8" s="196"/>
      <c r="L8" s="196"/>
      <c r="M8" s="196"/>
      <c r="N8" s="196"/>
      <c r="O8" s="196"/>
    </row>
    <row r="9" spans="1:24" x14ac:dyDescent="0.2">
      <c r="A9" s="217"/>
      <c r="B9" s="217"/>
      <c r="C9" s="217"/>
      <c r="D9" s="217"/>
      <c r="E9" s="217"/>
      <c r="F9" s="217"/>
      <c r="H9" s="404" t="s">
        <v>158</v>
      </c>
      <c r="I9" s="404"/>
      <c r="J9" s="404"/>
      <c r="K9" s="404"/>
      <c r="L9" s="404" t="s">
        <v>159</v>
      </c>
      <c r="M9" s="404"/>
      <c r="N9" s="404"/>
      <c r="O9" s="404"/>
    </row>
    <row r="10" spans="1:24" ht="33.75" customHeight="1" x14ac:dyDescent="0.2">
      <c r="A10" s="217"/>
      <c r="B10" s="217"/>
      <c r="C10" s="217"/>
      <c r="D10" s="217"/>
      <c r="E10" s="217"/>
      <c r="F10" s="217"/>
      <c r="H10" s="405" t="s">
        <v>160</v>
      </c>
      <c r="I10" s="405"/>
      <c r="J10" s="405"/>
      <c r="K10" s="405"/>
      <c r="L10" s="405" t="s">
        <v>161</v>
      </c>
      <c r="M10" s="405"/>
      <c r="N10" s="405"/>
      <c r="O10" s="405"/>
    </row>
    <row r="11" spans="1:24" s="196" customFormat="1" ht="11.25" x14ac:dyDescent="0.2">
      <c r="A11" s="217"/>
      <c r="B11" s="217"/>
      <c r="C11" s="217"/>
      <c r="D11" s="217"/>
      <c r="E11" s="217"/>
      <c r="F11" s="217"/>
    </row>
    <row r="12" spans="1:24" ht="15.75" x14ac:dyDescent="0.25">
      <c r="A12" s="217"/>
      <c r="B12" s="217"/>
      <c r="C12" s="217"/>
      <c r="D12" s="217"/>
      <c r="E12" s="217"/>
      <c r="F12" s="217">
        <f>SUM(F13:F82)</f>
        <v>28</v>
      </c>
      <c r="H12" s="219" t="s">
        <v>164</v>
      </c>
      <c r="V12" s="196"/>
    </row>
    <row r="13" spans="1:24" ht="38.1" customHeight="1" x14ac:dyDescent="0.2">
      <c r="A13" s="217"/>
      <c r="B13" s="217"/>
      <c r="C13" s="217"/>
      <c r="D13" s="217"/>
      <c r="E13" s="217"/>
      <c r="F13" s="217"/>
      <c r="H13" s="396" t="s">
        <v>162</v>
      </c>
      <c r="I13" s="396"/>
      <c r="J13" s="397" t="s">
        <v>260</v>
      </c>
      <c r="K13" s="397"/>
      <c r="L13" s="397"/>
      <c r="M13" s="397"/>
      <c r="N13" s="397"/>
      <c r="O13" s="397"/>
      <c r="Q13" s="220" t="str">
        <f>CONCATENATE(Q15,R14)</f>
        <v>* Action 1 de l'objectif 1 de l'axe 1
* Action 2 de l'objectif 1 de l'axe 1
* Action 3 de l'objectif 1 de l'axe 1
* Action 4 de l'objectif 1 de l'axe 1
* Action 5 de l'objectif 1 de l'axe 1
* Action 6 de l'objectif 1 de l'axe 1
* Action 7 de l'objectif 1 de l'axe 1
* Action 8 de l'objectif 1 de l'axe 1</v>
      </c>
      <c r="R13" s="220"/>
    </row>
    <row r="14" spans="1:24" ht="38.1" customHeight="1" x14ac:dyDescent="0.2">
      <c r="A14" s="217"/>
      <c r="B14" s="217"/>
      <c r="C14" s="217"/>
      <c r="D14" s="217"/>
      <c r="E14" s="217"/>
      <c r="F14" s="217"/>
      <c r="H14" s="398" t="s">
        <v>163</v>
      </c>
      <c r="I14" s="398"/>
      <c r="J14" s="397" t="s">
        <v>261</v>
      </c>
      <c r="K14" s="397"/>
      <c r="L14" s="397"/>
      <c r="M14" s="397"/>
      <c r="N14" s="397"/>
      <c r="O14" s="397"/>
      <c r="Q14" s="220" t="str">
        <f>CONCATENATE(Q16,Q17,Q18,Q19,Q20,Q21,Q22)</f>
        <v>* Action 2 de l'objectif 1 de l'axe 1* Action 3 de l'objectif 1 de l'axe 1* Action 4 de l'objectif 1 de l'axe 1* Action 5 de l'objectif 1 de l'axe 1* Action 6 de l'objectif 1 de l'axe 1* Action 7 de l'objectif 1 de l'axe 1* Action 8 de l'objectif 1 de l'axe 1</v>
      </c>
      <c r="R14" s="220" t="str">
        <f>SUBSTITUTE(Q14,"* ","
* ")</f>
        <v xml:space="preserve">
* Action 2 de l'objectif 1 de l'axe 1
* Action 3 de l'objectif 1 de l'axe 1
* Action 4 de l'objectif 1 de l'axe 1
* Action 5 de l'objectif 1 de l'axe 1
* Action 6 de l'objectif 1 de l'axe 1
* Action 7 de l'objectif 1 de l'axe 1
* Action 8 de l'objectif 1 de l'axe 1</v>
      </c>
      <c r="U14" s="221" t="s">
        <v>296</v>
      </c>
    </row>
    <row r="15" spans="1:24" s="222" customFormat="1" ht="24" customHeight="1" x14ac:dyDescent="0.2">
      <c r="A15" s="217" t="str">
        <f>IF(F15=0,"","Fiche action n° "&amp;SUM($F$15:G15))</f>
        <v>Fiche action n° 1</v>
      </c>
      <c r="B15" s="217" t="str">
        <f>IF(F15=0,"",J15)</f>
        <v>Action 1 de l'objectif 1 de l'axe 1</v>
      </c>
      <c r="C15" s="217" t="str">
        <f>+IF(F15=0,"",$H$12)</f>
        <v xml:space="preserve">Axe 1 : connaître, comprendre et utiliser les langages  </v>
      </c>
      <c r="D15" s="217" t="str">
        <f>+IF(F15=0,"",$J$13)</f>
        <v>Objectif 1 de l'axe 1</v>
      </c>
      <c r="E15" s="217" t="str">
        <f>+IF(F15=0,"",$J$14)</f>
        <v>Indicateur de l'objectif 1 de l'axe 1</v>
      </c>
      <c r="F15" s="217">
        <f>IF(ISBLANK(J15),0,1)</f>
        <v>1</v>
      </c>
      <c r="H15" s="383" t="s">
        <v>165</v>
      </c>
      <c r="I15" s="384"/>
      <c r="J15" s="385" t="s">
        <v>257</v>
      </c>
      <c r="K15" s="386"/>
      <c r="L15" s="386"/>
      <c r="M15" s="386"/>
      <c r="N15" s="386"/>
      <c r="O15" s="387"/>
      <c r="Q15" s="220" t="str">
        <f>IF(J15="","","* "&amp;J15)</f>
        <v>* Action 1 de l'objectif 1 de l'axe 1</v>
      </c>
      <c r="R15" s="220"/>
      <c r="U15" s="223" t="s">
        <v>295</v>
      </c>
    </row>
    <row r="16" spans="1:24" s="222" customFormat="1" ht="24" customHeight="1" x14ac:dyDescent="0.2">
      <c r="A16" s="217" t="str">
        <f>IF(F16=0,"","Fiche action n° "&amp;SUM($F$15:G16))</f>
        <v>Fiche action n° 2</v>
      </c>
      <c r="B16" s="217" t="str">
        <f t="shared" ref="B16:B79" si="0">IF(F16=0,"",J16)</f>
        <v>Action 2 de l'objectif 1 de l'axe 1</v>
      </c>
      <c r="C16" s="217" t="str">
        <f t="shared" ref="C16:C22" si="1">+IF(F16=0,"",$H$12)</f>
        <v xml:space="preserve">Axe 1 : connaître, comprendre et utiliser les langages  </v>
      </c>
      <c r="D16" s="217" t="str">
        <f t="shared" ref="D16:D22" si="2">+IF(F16=0,"",$J$13)</f>
        <v>Objectif 1 de l'axe 1</v>
      </c>
      <c r="E16" s="217" t="str">
        <f t="shared" ref="E16:E22" si="3">+IF(F16=0,"",$J$14)</f>
        <v>Indicateur de l'objectif 1 de l'axe 1</v>
      </c>
      <c r="F16" s="217">
        <f t="shared" ref="F16:F22" si="4">IF(ISBLANK(J16),0,1)</f>
        <v>1</v>
      </c>
      <c r="H16" s="394" t="s">
        <v>166</v>
      </c>
      <c r="I16" s="395"/>
      <c r="J16" s="388" t="s">
        <v>264</v>
      </c>
      <c r="K16" s="389"/>
      <c r="L16" s="389"/>
      <c r="M16" s="389"/>
      <c r="N16" s="389"/>
      <c r="O16" s="390"/>
      <c r="Q16" s="220" t="str">
        <f t="shared" ref="Q16:Q22" si="5">IF(J16="","","* "&amp;J16)</f>
        <v>* Action 2 de l'objectif 1 de l'axe 1</v>
      </c>
      <c r="R16" s="220"/>
      <c r="U16" s="224" t="s">
        <v>297</v>
      </c>
    </row>
    <row r="17" spans="1:21" s="222" customFormat="1" ht="24" customHeight="1" x14ac:dyDescent="0.2">
      <c r="A17" s="217" t="str">
        <f>IF(F17=0,"","Fiche action n° "&amp;SUM($F$15:G17))</f>
        <v>Fiche action n° 3</v>
      </c>
      <c r="B17" s="217" t="str">
        <f t="shared" si="0"/>
        <v>Action 3 de l'objectif 1 de l'axe 1</v>
      </c>
      <c r="C17" s="217" t="str">
        <f>+IF(F17=0,"",$H$12)</f>
        <v xml:space="preserve">Axe 1 : connaître, comprendre et utiliser les langages  </v>
      </c>
      <c r="D17" s="217" t="str">
        <f t="shared" si="2"/>
        <v>Objectif 1 de l'axe 1</v>
      </c>
      <c r="E17" s="217" t="str">
        <f t="shared" si="3"/>
        <v>Indicateur de l'objectif 1 de l'axe 1</v>
      </c>
      <c r="F17" s="217">
        <f t="shared" si="4"/>
        <v>1</v>
      </c>
      <c r="H17" s="225"/>
      <c r="I17" s="226"/>
      <c r="J17" s="388" t="s">
        <v>265</v>
      </c>
      <c r="K17" s="389"/>
      <c r="L17" s="389"/>
      <c r="M17" s="389"/>
      <c r="N17" s="389"/>
      <c r="O17" s="390"/>
      <c r="Q17" s="220" t="str">
        <f t="shared" si="5"/>
        <v>* Action 3 de l'objectif 1 de l'axe 1</v>
      </c>
      <c r="R17" s="220"/>
      <c r="U17" s="224"/>
    </row>
    <row r="18" spans="1:21" s="222" customFormat="1" ht="24" customHeight="1" x14ac:dyDescent="0.2">
      <c r="A18" s="217" t="str">
        <f>IF(F18=0,"","Fiche action n° "&amp;SUM($F$15:G18))</f>
        <v>Fiche action n° 4</v>
      </c>
      <c r="B18" s="217" t="str">
        <f t="shared" si="0"/>
        <v>Action 4 de l'objectif 1 de l'axe 1</v>
      </c>
      <c r="C18" s="217" t="str">
        <f t="shared" si="1"/>
        <v xml:space="preserve">Axe 1 : connaître, comprendre et utiliser les langages  </v>
      </c>
      <c r="D18" s="217" t="str">
        <f t="shared" si="2"/>
        <v>Objectif 1 de l'axe 1</v>
      </c>
      <c r="E18" s="217" t="str">
        <f t="shared" si="3"/>
        <v>Indicateur de l'objectif 1 de l'axe 1</v>
      </c>
      <c r="F18" s="217">
        <f t="shared" si="4"/>
        <v>1</v>
      </c>
      <c r="H18" s="225"/>
      <c r="I18" s="226"/>
      <c r="J18" s="388" t="s">
        <v>266</v>
      </c>
      <c r="K18" s="389"/>
      <c r="L18" s="389"/>
      <c r="M18" s="389"/>
      <c r="N18" s="389"/>
      <c r="O18" s="390"/>
      <c r="Q18" s="220" t="str">
        <f t="shared" si="5"/>
        <v>* Action 4 de l'objectif 1 de l'axe 1</v>
      </c>
      <c r="R18" s="220"/>
      <c r="U18" s="224"/>
    </row>
    <row r="19" spans="1:21" s="222" customFormat="1" ht="24" customHeight="1" x14ac:dyDescent="0.2">
      <c r="A19" s="217" t="str">
        <f>IF(F19=0,"","Fiche action n° "&amp;SUM($F$15:G19))</f>
        <v>Fiche action n° 5</v>
      </c>
      <c r="B19" s="217" t="str">
        <f t="shared" si="0"/>
        <v>Action 5 de l'objectif 1 de l'axe 1</v>
      </c>
      <c r="C19" s="217" t="str">
        <f t="shared" si="1"/>
        <v xml:space="preserve">Axe 1 : connaître, comprendre et utiliser les langages  </v>
      </c>
      <c r="D19" s="217" t="str">
        <f t="shared" si="2"/>
        <v>Objectif 1 de l'axe 1</v>
      </c>
      <c r="E19" s="217" t="str">
        <f t="shared" si="3"/>
        <v>Indicateur de l'objectif 1 de l'axe 1</v>
      </c>
      <c r="F19" s="217">
        <f t="shared" si="4"/>
        <v>1</v>
      </c>
      <c r="H19" s="225"/>
      <c r="I19" s="226"/>
      <c r="J19" s="388" t="s">
        <v>267</v>
      </c>
      <c r="K19" s="389"/>
      <c r="L19" s="389"/>
      <c r="M19" s="389"/>
      <c r="N19" s="389"/>
      <c r="O19" s="390"/>
      <c r="Q19" s="220" t="str">
        <f t="shared" si="5"/>
        <v>* Action 5 de l'objectif 1 de l'axe 1</v>
      </c>
      <c r="R19" s="220"/>
      <c r="U19" s="224"/>
    </row>
    <row r="20" spans="1:21" s="222" customFormat="1" ht="24" customHeight="1" x14ac:dyDescent="0.2">
      <c r="A20" s="217" t="str">
        <f>IF(F20=0,"","Fiche action n° "&amp;SUM($F$15:G20))</f>
        <v>Fiche action n° 6</v>
      </c>
      <c r="B20" s="217" t="str">
        <f t="shared" si="0"/>
        <v>Action 6 de l'objectif 1 de l'axe 1</v>
      </c>
      <c r="C20" s="217" t="str">
        <f t="shared" si="1"/>
        <v xml:space="preserve">Axe 1 : connaître, comprendre et utiliser les langages  </v>
      </c>
      <c r="D20" s="217" t="str">
        <f t="shared" si="2"/>
        <v>Objectif 1 de l'axe 1</v>
      </c>
      <c r="E20" s="217" t="str">
        <f t="shared" si="3"/>
        <v>Indicateur de l'objectif 1 de l'axe 1</v>
      </c>
      <c r="F20" s="217">
        <f t="shared" si="4"/>
        <v>1</v>
      </c>
      <c r="H20" s="225"/>
      <c r="I20" s="226"/>
      <c r="J20" s="388" t="s">
        <v>268</v>
      </c>
      <c r="K20" s="389"/>
      <c r="L20" s="389"/>
      <c r="M20" s="389"/>
      <c r="N20" s="389"/>
      <c r="O20" s="390"/>
      <c r="Q20" s="220" t="str">
        <f t="shared" si="5"/>
        <v>* Action 6 de l'objectif 1 de l'axe 1</v>
      </c>
      <c r="R20" s="220"/>
      <c r="U20" s="224"/>
    </row>
    <row r="21" spans="1:21" s="222" customFormat="1" ht="24" customHeight="1" x14ac:dyDescent="0.2">
      <c r="A21" s="217" t="str">
        <f>IF(F21=0,"","Fiche action n° "&amp;SUM($F$15:G21))</f>
        <v>Fiche action n° 7</v>
      </c>
      <c r="B21" s="217" t="str">
        <f t="shared" si="0"/>
        <v>Action 7 de l'objectif 1 de l'axe 1</v>
      </c>
      <c r="C21" s="217" t="str">
        <f t="shared" si="1"/>
        <v xml:space="preserve">Axe 1 : connaître, comprendre et utiliser les langages  </v>
      </c>
      <c r="D21" s="217" t="str">
        <f t="shared" si="2"/>
        <v>Objectif 1 de l'axe 1</v>
      </c>
      <c r="E21" s="217" t="str">
        <f t="shared" si="3"/>
        <v>Indicateur de l'objectif 1 de l'axe 1</v>
      </c>
      <c r="F21" s="217">
        <f t="shared" si="4"/>
        <v>1</v>
      </c>
      <c r="H21" s="225"/>
      <c r="I21" s="226"/>
      <c r="J21" s="388" t="s">
        <v>269</v>
      </c>
      <c r="K21" s="389"/>
      <c r="L21" s="389"/>
      <c r="M21" s="389"/>
      <c r="N21" s="389"/>
      <c r="O21" s="390"/>
      <c r="Q21" s="220" t="str">
        <f t="shared" si="5"/>
        <v>* Action 7 de l'objectif 1 de l'axe 1</v>
      </c>
      <c r="R21" s="220"/>
      <c r="U21" s="224"/>
    </row>
    <row r="22" spans="1:21" s="222" customFormat="1" ht="24" customHeight="1" x14ac:dyDescent="0.2">
      <c r="A22" s="217" t="str">
        <f>IF(F22=0,"","Fiche action n° "&amp;SUM($F$15:G22))</f>
        <v>Fiche action n° 8</v>
      </c>
      <c r="B22" s="217" t="str">
        <f t="shared" si="0"/>
        <v>Action 8 de l'objectif 1 de l'axe 1</v>
      </c>
      <c r="C22" s="217" t="str">
        <f t="shared" si="1"/>
        <v xml:space="preserve">Axe 1 : connaître, comprendre et utiliser les langages  </v>
      </c>
      <c r="D22" s="217" t="str">
        <f t="shared" si="2"/>
        <v>Objectif 1 de l'axe 1</v>
      </c>
      <c r="E22" s="217" t="str">
        <f t="shared" si="3"/>
        <v>Indicateur de l'objectif 1 de l'axe 1</v>
      </c>
      <c r="F22" s="217">
        <f t="shared" si="4"/>
        <v>1</v>
      </c>
      <c r="H22" s="227"/>
      <c r="I22" s="228"/>
      <c r="J22" s="391" t="s">
        <v>270</v>
      </c>
      <c r="K22" s="392"/>
      <c r="L22" s="392"/>
      <c r="M22" s="392"/>
      <c r="N22" s="392"/>
      <c r="O22" s="393"/>
      <c r="Q22" s="220" t="str">
        <f t="shared" si="5"/>
        <v>* Action 8 de l'objectif 1 de l'axe 1</v>
      </c>
      <c r="R22" s="220"/>
      <c r="U22" s="229"/>
    </row>
    <row r="23" spans="1:21" s="196" customFormat="1" ht="11.25" x14ac:dyDescent="0.2">
      <c r="A23" s="217" t="str">
        <f>IF(F23=0,"","Fiche action n° "&amp;SUM($F$15:G23))</f>
        <v/>
      </c>
      <c r="B23" s="217" t="str">
        <f t="shared" si="0"/>
        <v/>
      </c>
      <c r="C23" s="217"/>
      <c r="D23" s="217"/>
      <c r="E23" s="217"/>
      <c r="F23" s="217"/>
      <c r="H23" s="230"/>
    </row>
    <row r="24" spans="1:21" ht="15.75" x14ac:dyDescent="0.25">
      <c r="A24" s="217" t="str">
        <f>IF(F24=0,"","Fiche action n° "&amp;SUM($F$15:G24))</f>
        <v/>
      </c>
      <c r="B24" s="217" t="str">
        <f t="shared" si="0"/>
        <v/>
      </c>
      <c r="C24" s="217"/>
      <c r="D24" s="217"/>
      <c r="E24" s="217"/>
      <c r="F24" s="217"/>
      <c r="H24" s="219" t="s">
        <v>164</v>
      </c>
      <c r="K24" s="231"/>
    </row>
    <row r="25" spans="1:21" ht="38.1" customHeight="1" x14ac:dyDescent="0.2">
      <c r="A25" s="217" t="str">
        <f>IF(F25=0,"","Fiche action n° "&amp;SUM($F$15:G25))</f>
        <v/>
      </c>
      <c r="B25" s="217" t="str">
        <f t="shared" si="0"/>
        <v/>
      </c>
      <c r="C25" s="217"/>
      <c r="D25" s="217"/>
      <c r="E25" s="217"/>
      <c r="F25" s="217"/>
      <c r="H25" s="396" t="s">
        <v>184</v>
      </c>
      <c r="I25" s="396"/>
      <c r="J25" s="397" t="s">
        <v>262</v>
      </c>
      <c r="K25" s="397"/>
      <c r="L25" s="397"/>
      <c r="M25" s="397"/>
      <c r="N25" s="397"/>
      <c r="O25" s="397"/>
      <c r="Q25" s="220" t="str">
        <f>CONCATENATE(Q27,R26)</f>
        <v>* Action 1 de l'objectif 2 de l'axe 1
* Action 2 de l'objectif 2 de l'axe 1
* Action 3 de l'objectif 2 de l'axe 1
* Action 4 de l'objectif 2 de l'axe 1
* Action 5 de l'objectif 2 de l'axe 1
* Action 6 de l'objectif 2 de l'axe 1 
* Action 7 de l'objectif 2 de l'axe 1
* Action 8 de l'objectif 2 de l'axe 1</v>
      </c>
      <c r="R25" s="220"/>
    </row>
    <row r="26" spans="1:21" ht="38.1" customHeight="1" x14ac:dyDescent="0.2">
      <c r="A26" s="217" t="str">
        <f>IF(F26=0,"","Fiche action n° "&amp;SUM($F$15:G26))</f>
        <v/>
      </c>
      <c r="B26" s="217" t="str">
        <f t="shared" si="0"/>
        <v/>
      </c>
      <c r="C26" s="217"/>
      <c r="D26" s="217"/>
      <c r="E26" s="217"/>
      <c r="F26" s="217"/>
      <c r="H26" s="398" t="s">
        <v>163</v>
      </c>
      <c r="I26" s="398"/>
      <c r="J26" s="397" t="s">
        <v>263</v>
      </c>
      <c r="K26" s="397"/>
      <c r="L26" s="397"/>
      <c r="M26" s="397"/>
      <c r="N26" s="397"/>
      <c r="O26" s="397"/>
      <c r="Q26" s="220" t="str">
        <f>CONCATENATE(Q28,Q29,Q30,Q31,Q32,Q33,Q34)</f>
        <v>* Action 2 de l'objectif 2 de l'axe 1* Action 3 de l'objectif 2 de l'axe 1* Action 4 de l'objectif 2 de l'axe 1* Action 5 de l'objectif 2 de l'axe 1* Action 6 de l'objectif 2 de l'axe 1 * Action 7 de l'objectif 2 de l'axe 1* Action 8 de l'objectif 2 de l'axe 1</v>
      </c>
      <c r="R26" s="220" t="str">
        <f>SUBSTITUTE(Q26,"* ","
* ")</f>
        <v xml:space="preserve">
* Action 2 de l'objectif 2 de l'axe 1
* Action 3 de l'objectif 2 de l'axe 1
* Action 4 de l'objectif 2 de l'axe 1
* Action 5 de l'objectif 2 de l'axe 1
* Action 6 de l'objectif 2 de l'axe 1 
* Action 7 de l'objectif 2 de l'axe 1
* Action 8 de l'objectif 2 de l'axe 1</v>
      </c>
      <c r="U26" s="221" t="s">
        <v>296</v>
      </c>
    </row>
    <row r="27" spans="1:21" ht="24" customHeight="1" x14ac:dyDescent="0.2">
      <c r="A27" s="217" t="str">
        <f>IF(F27=0,"","Fiche action n° "&amp;SUM($F$15:G27))</f>
        <v>Fiche action n° 9</v>
      </c>
      <c r="B27" s="217" t="str">
        <f t="shared" si="0"/>
        <v>Action 1 de l'objectif 2 de l'axe 1</v>
      </c>
      <c r="C27" s="217" t="str">
        <f>+IF(F27=0,"",$H$24)</f>
        <v xml:space="preserve">Axe 1 : connaître, comprendre et utiliser les langages  </v>
      </c>
      <c r="D27" s="217" t="str">
        <f>+IF(F27=0,"",$J$25)</f>
        <v>Objectif 2 de l'axe 1</v>
      </c>
      <c r="E27" s="217" t="str">
        <f>+IF(F27=0,"",$J$26)</f>
        <v>Indicateur de l'objectif 2 de l'axe 1</v>
      </c>
      <c r="F27" s="217">
        <f>IF(ISBLANK(J27),0,1)</f>
        <v>1</v>
      </c>
      <c r="H27" s="383" t="s">
        <v>165</v>
      </c>
      <c r="I27" s="384"/>
      <c r="J27" s="385" t="s">
        <v>271</v>
      </c>
      <c r="K27" s="386"/>
      <c r="L27" s="386"/>
      <c r="M27" s="386"/>
      <c r="N27" s="386"/>
      <c r="O27" s="387"/>
      <c r="Q27" s="220" t="str">
        <f>IF(J27="","","* "&amp;J27)</f>
        <v>* Action 1 de l'objectif 2 de l'axe 1</v>
      </c>
      <c r="R27" s="220"/>
      <c r="U27" s="223" t="s">
        <v>295</v>
      </c>
    </row>
    <row r="28" spans="1:21" ht="24" customHeight="1" x14ac:dyDescent="0.2">
      <c r="A28" s="217" t="str">
        <f>IF(F28=0,"","Fiche action n° "&amp;SUM($F$15:G28))</f>
        <v>Fiche action n° 10</v>
      </c>
      <c r="B28" s="217" t="str">
        <f t="shared" si="0"/>
        <v>Action 2 de l'objectif 2 de l'axe 1</v>
      </c>
      <c r="C28" s="217" t="str">
        <f t="shared" ref="C28:C34" si="6">+IF(F28=0,"",$H$24)</f>
        <v xml:space="preserve">Axe 1 : connaître, comprendre et utiliser les langages  </v>
      </c>
      <c r="D28" s="217" t="str">
        <f t="shared" ref="D28:D34" si="7">+IF(F28=0,"",$J$25)</f>
        <v>Objectif 2 de l'axe 1</v>
      </c>
      <c r="E28" s="217" t="str">
        <f t="shared" ref="E28:E34" si="8">+IF(F28=0,"",$J$26)</f>
        <v>Indicateur de l'objectif 2 de l'axe 1</v>
      </c>
      <c r="F28" s="217">
        <f t="shared" ref="F28:F34" si="9">IF(ISBLANK(J28),0,1)</f>
        <v>1</v>
      </c>
      <c r="H28" s="394" t="s">
        <v>166</v>
      </c>
      <c r="I28" s="395"/>
      <c r="J28" s="388" t="s">
        <v>272</v>
      </c>
      <c r="K28" s="389"/>
      <c r="L28" s="389"/>
      <c r="M28" s="389"/>
      <c r="N28" s="389"/>
      <c r="O28" s="390"/>
      <c r="Q28" s="220" t="str">
        <f t="shared" ref="Q28:Q34" si="10">IF(J28="","","* "&amp;J28)</f>
        <v>* Action 2 de l'objectif 2 de l'axe 1</v>
      </c>
      <c r="R28" s="220"/>
      <c r="U28" s="224"/>
    </row>
    <row r="29" spans="1:21" ht="24" customHeight="1" x14ac:dyDescent="0.2">
      <c r="A29" s="217" t="str">
        <f>IF(F29=0,"","Fiche action n° "&amp;SUM($F$15:G29))</f>
        <v>Fiche action n° 11</v>
      </c>
      <c r="B29" s="217" t="str">
        <f t="shared" si="0"/>
        <v>Action 3 de l'objectif 2 de l'axe 1</v>
      </c>
      <c r="C29" s="217" t="str">
        <f t="shared" si="6"/>
        <v xml:space="preserve">Axe 1 : connaître, comprendre et utiliser les langages  </v>
      </c>
      <c r="D29" s="217" t="str">
        <f t="shared" si="7"/>
        <v>Objectif 2 de l'axe 1</v>
      </c>
      <c r="E29" s="217" t="str">
        <f t="shared" si="8"/>
        <v>Indicateur de l'objectif 2 de l'axe 1</v>
      </c>
      <c r="F29" s="217">
        <f t="shared" si="9"/>
        <v>1</v>
      </c>
      <c r="H29" s="225"/>
      <c r="I29" s="226"/>
      <c r="J29" s="388" t="s">
        <v>273</v>
      </c>
      <c r="K29" s="389"/>
      <c r="L29" s="389"/>
      <c r="M29" s="389"/>
      <c r="N29" s="389"/>
      <c r="O29" s="390"/>
      <c r="Q29" s="220" t="str">
        <f t="shared" si="10"/>
        <v>* Action 3 de l'objectif 2 de l'axe 1</v>
      </c>
      <c r="R29" s="220"/>
      <c r="U29" s="224"/>
    </row>
    <row r="30" spans="1:21" ht="24" customHeight="1" x14ac:dyDescent="0.2">
      <c r="A30" s="217" t="str">
        <f>IF(F30=0,"","Fiche action n° "&amp;SUM($F$15:G30))</f>
        <v>Fiche action n° 12</v>
      </c>
      <c r="B30" s="217" t="str">
        <f t="shared" si="0"/>
        <v>Action 4 de l'objectif 2 de l'axe 1</v>
      </c>
      <c r="C30" s="217" t="str">
        <f t="shared" si="6"/>
        <v xml:space="preserve">Axe 1 : connaître, comprendre et utiliser les langages  </v>
      </c>
      <c r="D30" s="217" t="str">
        <f t="shared" si="7"/>
        <v>Objectif 2 de l'axe 1</v>
      </c>
      <c r="E30" s="217" t="str">
        <f t="shared" si="8"/>
        <v>Indicateur de l'objectif 2 de l'axe 1</v>
      </c>
      <c r="F30" s="217">
        <f t="shared" si="9"/>
        <v>1</v>
      </c>
      <c r="H30" s="225"/>
      <c r="I30" s="226"/>
      <c r="J30" s="388" t="s">
        <v>274</v>
      </c>
      <c r="K30" s="389"/>
      <c r="L30" s="389"/>
      <c r="M30" s="389"/>
      <c r="N30" s="389"/>
      <c r="O30" s="390"/>
      <c r="Q30" s="220" t="str">
        <f t="shared" si="10"/>
        <v>* Action 4 de l'objectif 2 de l'axe 1</v>
      </c>
      <c r="R30" s="220"/>
      <c r="U30" s="224"/>
    </row>
    <row r="31" spans="1:21" ht="24" customHeight="1" x14ac:dyDescent="0.2">
      <c r="A31" s="217" t="str">
        <f>IF(F31=0,"","Fiche action n° "&amp;SUM($F$15:G31))</f>
        <v>Fiche action n° 13</v>
      </c>
      <c r="B31" s="217" t="str">
        <f t="shared" si="0"/>
        <v>Action 5 de l'objectif 2 de l'axe 1</v>
      </c>
      <c r="C31" s="217" t="str">
        <f t="shared" si="6"/>
        <v xml:space="preserve">Axe 1 : connaître, comprendre et utiliser les langages  </v>
      </c>
      <c r="D31" s="217" t="str">
        <f t="shared" si="7"/>
        <v>Objectif 2 de l'axe 1</v>
      </c>
      <c r="E31" s="217" t="str">
        <f t="shared" si="8"/>
        <v>Indicateur de l'objectif 2 de l'axe 1</v>
      </c>
      <c r="F31" s="217">
        <f t="shared" si="9"/>
        <v>1</v>
      </c>
      <c r="H31" s="225"/>
      <c r="I31" s="226"/>
      <c r="J31" s="388" t="s">
        <v>275</v>
      </c>
      <c r="K31" s="389"/>
      <c r="L31" s="389"/>
      <c r="M31" s="389"/>
      <c r="N31" s="389"/>
      <c r="O31" s="390"/>
      <c r="Q31" s="220" t="str">
        <f t="shared" si="10"/>
        <v>* Action 5 de l'objectif 2 de l'axe 1</v>
      </c>
      <c r="R31" s="220"/>
      <c r="U31" s="224"/>
    </row>
    <row r="32" spans="1:21" ht="24" customHeight="1" x14ac:dyDescent="0.2">
      <c r="A32" s="217" t="str">
        <f>IF(F32=0,"","Fiche action n° "&amp;SUM($F$15:G32))</f>
        <v>Fiche action n° 14</v>
      </c>
      <c r="B32" s="217" t="str">
        <f t="shared" si="0"/>
        <v xml:space="preserve">Action 6 de l'objectif 2 de l'axe 1 </v>
      </c>
      <c r="C32" s="217" t="str">
        <f t="shared" si="6"/>
        <v xml:space="preserve">Axe 1 : connaître, comprendre et utiliser les langages  </v>
      </c>
      <c r="D32" s="217" t="str">
        <f t="shared" si="7"/>
        <v>Objectif 2 de l'axe 1</v>
      </c>
      <c r="E32" s="217" t="str">
        <f t="shared" si="8"/>
        <v>Indicateur de l'objectif 2 de l'axe 1</v>
      </c>
      <c r="F32" s="217">
        <f t="shared" si="9"/>
        <v>1</v>
      </c>
      <c r="H32" s="225"/>
      <c r="I32" s="226"/>
      <c r="J32" s="388" t="s">
        <v>276</v>
      </c>
      <c r="K32" s="389"/>
      <c r="L32" s="389"/>
      <c r="M32" s="389"/>
      <c r="N32" s="389"/>
      <c r="O32" s="390"/>
      <c r="Q32" s="220" t="str">
        <f t="shared" si="10"/>
        <v xml:space="preserve">* Action 6 de l'objectif 2 de l'axe 1 </v>
      </c>
      <c r="R32" s="220"/>
      <c r="U32" s="224"/>
    </row>
    <row r="33" spans="1:21" ht="24" customHeight="1" x14ac:dyDescent="0.25">
      <c r="A33" s="217" t="str">
        <f>IF(F33=0,"","Fiche action n° "&amp;SUM($F$15:G33))</f>
        <v>Fiche action n° 15</v>
      </c>
      <c r="B33" s="217" t="str">
        <f t="shared" si="0"/>
        <v>Action 7 de l'objectif 2 de l'axe 1</v>
      </c>
      <c r="C33" s="217" t="str">
        <f t="shared" si="6"/>
        <v xml:space="preserve">Axe 1 : connaître, comprendre et utiliser les langages  </v>
      </c>
      <c r="D33" s="217" t="str">
        <f t="shared" si="7"/>
        <v>Objectif 2 de l'axe 1</v>
      </c>
      <c r="E33" s="217" t="str">
        <f t="shared" si="8"/>
        <v>Indicateur de l'objectif 2 de l'axe 1</v>
      </c>
      <c r="F33" s="217">
        <f t="shared" si="9"/>
        <v>1</v>
      </c>
      <c r="H33" s="232"/>
      <c r="I33" s="233"/>
      <c r="J33" s="388" t="s">
        <v>277</v>
      </c>
      <c r="K33" s="389"/>
      <c r="L33" s="389"/>
      <c r="M33" s="389"/>
      <c r="N33" s="389"/>
      <c r="O33" s="390"/>
      <c r="Q33" s="220" t="str">
        <f t="shared" si="10"/>
        <v>* Action 7 de l'objectif 2 de l'axe 1</v>
      </c>
      <c r="R33" s="220"/>
      <c r="U33" s="224"/>
    </row>
    <row r="34" spans="1:21" ht="24" customHeight="1" x14ac:dyDescent="0.25">
      <c r="A34" s="217" t="str">
        <f>IF(F34=0,"","Fiche action n° "&amp;SUM($F$15:G34))</f>
        <v>Fiche action n° 16</v>
      </c>
      <c r="B34" s="217" t="str">
        <f t="shared" si="0"/>
        <v>Action 8 de l'objectif 2 de l'axe 1</v>
      </c>
      <c r="C34" s="217" t="str">
        <f t="shared" si="6"/>
        <v xml:space="preserve">Axe 1 : connaître, comprendre et utiliser les langages  </v>
      </c>
      <c r="D34" s="217" t="str">
        <f t="shared" si="7"/>
        <v>Objectif 2 de l'axe 1</v>
      </c>
      <c r="E34" s="217" t="str">
        <f t="shared" si="8"/>
        <v>Indicateur de l'objectif 2 de l'axe 1</v>
      </c>
      <c r="F34" s="217">
        <f t="shared" si="9"/>
        <v>1</v>
      </c>
      <c r="H34" s="234"/>
      <c r="I34" s="235"/>
      <c r="J34" s="391" t="s">
        <v>278</v>
      </c>
      <c r="K34" s="392"/>
      <c r="L34" s="392"/>
      <c r="M34" s="392"/>
      <c r="N34" s="392"/>
      <c r="O34" s="393"/>
      <c r="Q34" s="220" t="str">
        <f t="shared" si="10"/>
        <v>* Action 8 de l'objectif 2 de l'axe 1</v>
      </c>
      <c r="R34" s="220"/>
      <c r="U34" s="229"/>
    </row>
    <row r="35" spans="1:21" s="196" customFormat="1" ht="11.25" x14ac:dyDescent="0.2">
      <c r="A35" s="217" t="str">
        <f>IF(F35=0,"","Fiche action n° "&amp;SUM($F$15:G35))</f>
        <v/>
      </c>
      <c r="B35" s="217" t="str">
        <f t="shared" si="0"/>
        <v/>
      </c>
      <c r="C35" s="217"/>
      <c r="D35" s="217"/>
      <c r="E35" s="217"/>
      <c r="F35" s="217"/>
      <c r="H35" s="230"/>
    </row>
    <row r="36" spans="1:21" ht="33.950000000000003" customHeight="1" x14ac:dyDescent="0.2">
      <c r="A36" s="217" t="str">
        <f>IF(F36=0,"","Fiche action n° "&amp;SUM($F$15:G36))</f>
        <v/>
      </c>
      <c r="B36" s="217" t="str">
        <f t="shared" si="0"/>
        <v/>
      </c>
      <c r="C36" s="217"/>
      <c r="D36" s="217"/>
      <c r="E36" s="217"/>
      <c r="F36" s="217"/>
      <c r="H36" s="399" t="s">
        <v>167</v>
      </c>
      <c r="I36" s="399"/>
      <c r="J36" s="399"/>
      <c r="K36" s="399"/>
      <c r="L36" s="399"/>
      <c r="M36" s="399"/>
      <c r="N36" s="399"/>
      <c r="O36" s="399"/>
    </row>
    <row r="37" spans="1:21" ht="39.950000000000003" customHeight="1" x14ac:dyDescent="0.2">
      <c r="A37" s="217" t="str">
        <f>IF(F37=0,"","Fiche action n° "&amp;SUM($F$15:G37))</f>
        <v/>
      </c>
      <c r="B37" s="217" t="str">
        <f t="shared" si="0"/>
        <v/>
      </c>
      <c r="C37" s="217"/>
      <c r="D37" s="217"/>
      <c r="E37" s="217"/>
      <c r="F37" s="217"/>
      <c r="H37" s="396" t="s">
        <v>162</v>
      </c>
      <c r="I37" s="396"/>
      <c r="J37" s="397" t="s">
        <v>279</v>
      </c>
      <c r="K37" s="397"/>
      <c r="L37" s="397"/>
      <c r="M37" s="397"/>
      <c r="N37" s="397"/>
      <c r="O37" s="397"/>
      <c r="Q37" s="220" t="str">
        <f>CONCATENATE(Q39,R38)</f>
        <v>* Action 1 de l'objectif 1 de l'axe 2
* Action 2 de l'objectif 1 de l'axe 2
* Etc.</v>
      </c>
      <c r="R37" s="220"/>
    </row>
    <row r="38" spans="1:21" ht="39.950000000000003" customHeight="1" x14ac:dyDescent="0.2">
      <c r="A38" s="217" t="str">
        <f>IF(F38=0,"","Fiche action n° "&amp;SUM($F$15:G38))</f>
        <v/>
      </c>
      <c r="B38" s="217" t="str">
        <f t="shared" si="0"/>
        <v/>
      </c>
      <c r="C38" s="217"/>
      <c r="D38" s="217"/>
      <c r="E38" s="217"/>
      <c r="F38" s="217"/>
      <c r="H38" s="398" t="s">
        <v>163</v>
      </c>
      <c r="I38" s="398"/>
      <c r="J38" s="397" t="s">
        <v>280</v>
      </c>
      <c r="K38" s="397"/>
      <c r="L38" s="397"/>
      <c r="M38" s="397"/>
      <c r="N38" s="397"/>
      <c r="O38" s="397"/>
      <c r="Q38" s="220" t="str">
        <f>CONCATENATE(Q40,Q41,Q42,Q43,Q44,Q45,Q46)</f>
        <v>* Action 2 de l'objectif 1 de l'axe 2* Etc.</v>
      </c>
      <c r="R38" s="220" t="str">
        <f>SUBSTITUTE(Q38,"* ","
* ")</f>
        <v xml:space="preserve">
* Action 2 de l'objectif 1 de l'axe 2
* Etc.</v>
      </c>
      <c r="U38" s="221" t="s">
        <v>296</v>
      </c>
    </row>
    <row r="39" spans="1:21" ht="24.95" customHeight="1" x14ac:dyDescent="0.2">
      <c r="A39" s="217" t="str">
        <f>IF(F39=0,"","Fiche action n° "&amp;SUM($F$15:G39))</f>
        <v>Fiche action n° 17</v>
      </c>
      <c r="B39" s="217" t="str">
        <f t="shared" si="0"/>
        <v>Action 1 de l'objectif 1 de l'axe 2</v>
      </c>
      <c r="C39" s="217" t="str">
        <f>+IF(F39=0,"",$H$36)</f>
        <v xml:space="preserve">Axe 2 : construire la continuité pédagogique et éducative du parcours de chaque élève  </v>
      </c>
      <c r="D39" s="217" t="str">
        <f>+IF(F39=0,"",$J$37)</f>
        <v>Objectif 1 de l'axe 2</v>
      </c>
      <c r="E39" s="217" t="str">
        <f>+IF(F39=0,"",$J$38)</f>
        <v>Indicateur de l'objectif 1 de l'axe 2</v>
      </c>
      <c r="F39" s="217">
        <f>IF(ISBLANK(J39),0,1)</f>
        <v>1</v>
      </c>
      <c r="H39" s="383" t="s">
        <v>165</v>
      </c>
      <c r="I39" s="384"/>
      <c r="J39" s="385" t="s">
        <v>281</v>
      </c>
      <c r="K39" s="386"/>
      <c r="L39" s="386"/>
      <c r="M39" s="386"/>
      <c r="N39" s="386"/>
      <c r="O39" s="387"/>
      <c r="Q39" s="220" t="str">
        <f>IF(J39="","","* "&amp;J39)</f>
        <v>* Action 1 de l'objectif 1 de l'axe 2</v>
      </c>
      <c r="R39" s="220"/>
      <c r="U39" s="223" t="s">
        <v>295</v>
      </c>
    </row>
    <row r="40" spans="1:21" ht="24.95" customHeight="1" x14ac:dyDescent="0.2">
      <c r="A40" s="217" t="str">
        <f>IF(F40=0,"","Fiche action n° "&amp;SUM($F$15:G40))</f>
        <v>Fiche action n° 18</v>
      </c>
      <c r="B40" s="217" t="str">
        <f t="shared" si="0"/>
        <v>Action 2 de l'objectif 1 de l'axe 2</v>
      </c>
      <c r="C40" s="217" t="str">
        <f t="shared" ref="C40:C46" si="11">+IF(F40=0,"",$H$36)</f>
        <v xml:space="preserve">Axe 2 : construire la continuité pédagogique et éducative du parcours de chaque élève  </v>
      </c>
      <c r="D40" s="217" t="str">
        <f t="shared" ref="D40:D46" si="12">+IF(F40=0,"",$J$37)</f>
        <v>Objectif 1 de l'axe 2</v>
      </c>
      <c r="E40" s="217" t="str">
        <f t="shared" ref="E40:E46" si="13">+IF(F40=0,"",$J$38)</f>
        <v>Indicateur de l'objectif 1 de l'axe 2</v>
      </c>
      <c r="F40" s="217">
        <f t="shared" ref="F40:F46" si="14">IF(ISBLANK(J40),0,1)</f>
        <v>1</v>
      </c>
      <c r="H40" s="394" t="s">
        <v>166</v>
      </c>
      <c r="I40" s="395"/>
      <c r="J40" s="388" t="s">
        <v>258</v>
      </c>
      <c r="K40" s="389"/>
      <c r="L40" s="389"/>
      <c r="M40" s="389"/>
      <c r="N40" s="389"/>
      <c r="O40" s="390"/>
      <c r="Q40" s="220" t="str">
        <f t="shared" ref="Q40:Q46" si="15">IF(J40="","","* "&amp;J40)</f>
        <v>* Action 2 de l'objectif 1 de l'axe 2</v>
      </c>
      <c r="R40" s="220"/>
      <c r="U40" s="224"/>
    </row>
    <row r="41" spans="1:21" ht="24.95" customHeight="1" x14ac:dyDescent="0.2">
      <c r="A41" s="217" t="str">
        <f>IF(F41=0,"","Fiche action n° "&amp;SUM($F$15:G41))</f>
        <v>Fiche action n° 19</v>
      </c>
      <c r="B41" s="217" t="str">
        <f t="shared" si="0"/>
        <v>Etc.</v>
      </c>
      <c r="C41" s="217" t="str">
        <f t="shared" si="11"/>
        <v xml:space="preserve">Axe 2 : construire la continuité pédagogique et éducative du parcours de chaque élève  </v>
      </c>
      <c r="D41" s="217" t="str">
        <f t="shared" si="12"/>
        <v>Objectif 1 de l'axe 2</v>
      </c>
      <c r="E41" s="217" t="str">
        <f t="shared" si="13"/>
        <v>Indicateur de l'objectif 1 de l'axe 2</v>
      </c>
      <c r="F41" s="217">
        <f t="shared" si="14"/>
        <v>1</v>
      </c>
      <c r="H41" s="225"/>
      <c r="I41" s="226"/>
      <c r="J41" s="388" t="s">
        <v>282</v>
      </c>
      <c r="K41" s="389"/>
      <c r="L41" s="389"/>
      <c r="M41" s="389"/>
      <c r="N41" s="389"/>
      <c r="O41" s="390"/>
      <c r="Q41" s="220" t="str">
        <f t="shared" si="15"/>
        <v>* Etc.</v>
      </c>
      <c r="R41" s="220"/>
      <c r="U41" s="224"/>
    </row>
    <row r="42" spans="1:21" ht="24.95" customHeight="1" x14ac:dyDescent="0.2">
      <c r="A42" s="217" t="str">
        <f>IF(F42=0,"","Fiche action n° "&amp;SUM($F$15:G42))</f>
        <v/>
      </c>
      <c r="B42" s="217" t="str">
        <f t="shared" si="0"/>
        <v/>
      </c>
      <c r="C42" s="217" t="str">
        <f t="shared" si="11"/>
        <v/>
      </c>
      <c r="D42" s="217" t="str">
        <f t="shared" si="12"/>
        <v/>
      </c>
      <c r="E42" s="217" t="str">
        <f t="shared" si="13"/>
        <v/>
      </c>
      <c r="F42" s="217">
        <f t="shared" si="14"/>
        <v>0</v>
      </c>
      <c r="H42" s="225"/>
      <c r="I42" s="226"/>
      <c r="J42" s="388"/>
      <c r="K42" s="389"/>
      <c r="L42" s="389"/>
      <c r="M42" s="389"/>
      <c r="N42" s="389"/>
      <c r="O42" s="390"/>
      <c r="Q42" s="220" t="str">
        <f t="shared" si="15"/>
        <v/>
      </c>
      <c r="R42" s="220"/>
      <c r="U42" s="224"/>
    </row>
    <row r="43" spans="1:21" ht="24.95" customHeight="1" x14ac:dyDescent="0.2">
      <c r="A43" s="217" t="str">
        <f>IF(F43=0,"","Fiche action n° "&amp;SUM($F$15:G43))</f>
        <v/>
      </c>
      <c r="B43" s="217" t="str">
        <f t="shared" si="0"/>
        <v/>
      </c>
      <c r="C43" s="217" t="str">
        <f t="shared" si="11"/>
        <v/>
      </c>
      <c r="D43" s="217" t="str">
        <f t="shared" si="12"/>
        <v/>
      </c>
      <c r="E43" s="217" t="str">
        <f t="shared" si="13"/>
        <v/>
      </c>
      <c r="F43" s="217">
        <f t="shared" si="14"/>
        <v>0</v>
      </c>
      <c r="H43" s="225"/>
      <c r="I43" s="226"/>
      <c r="J43" s="388"/>
      <c r="K43" s="389"/>
      <c r="L43" s="389"/>
      <c r="M43" s="389"/>
      <c r="N43" s="389"/>
      <c r="O43" s="390"/>
      <c r="Q43" s="220" t="str">
        <f t="shared" si="15"/>
        <v/>
      </c>
      <c r="R43" s="220"/>
      <c r="U43" s="224"/>
    </row>
    <row r="44" spans="1:21" ht="24.95" customHeight="1" x14ac:dyDescent="0.2">
      <c r="A44" s="217" t="str">
        <f>IF(F44=0,"","Fiche action n° "&amp;SUM($F$15:G44))</f>
        <v/>
      </c>
      <c r="B44" s="217" t="str">
        <f t="shared" si="0"/>
        <v/>
      </c>
      <c r="C44" s="217" t="str">
        <f t="shared" si="11"/>
        <v/>
      </c>
      <c r="D44" s="217" t="str">
        <f t="shared" si="12"/>
        <v/>
      </c>
      <c r="E44" s="217" t="str">
        <f t="shared" si="13"/>
        <v/>
      </c>
      <c r="F44" s="217">
        <f t="shared" si="14"/>
        <v>0</v>
      </c>
      <c r="H44" s="225"/>
      <c r="I44" s="226"/>
      <c r="J44" s="388"/>
      <c r="K44" s="389"/>
      <c r="L44" s="389"/>
      <c r="M44" s="389"/>
      <c r="N44" s="389"/>
      <c r="O44" s="390"/>
      <c r="Q44" s="220" t="str">
        <f t="shared" si="15"/>
        <v/>
      </c>
      <c r="R44" s="220"/>
      <c r="U44" s="224"/>
    </row>
    <row r="45" spans="1:21" ht="24.95" customHeight="1" x14ac:dyDescent="0.2">
      <c r="A45" s="217" t="str">
        <f>IF(F45=0,"","Fiche action n° "&amp;SUM($F$15:G45))</f>
        <v/>
      </c>
      <c r="B45" s="217" t="str">
        <f t="shared" si="0"/>
        <v/>
      </c>
      <c r="C45" s="217" t="str">
        <f t="shared" si="11"/>
        <v/>
      </c>
      <c r="D45" s="217" t="str">
        <f t="shared" si="12"/>
        <v/>
      </c>
      <c r="E45" s="217" t="str">
        <f t="shared" si="13"/>
        <v/>
      </c>
      <c r="F45" s="217">
        <f t="shared" si="14"/>
        <v>0</v>
      </c>
      <c r="H45" s="225"/>
      <c r="I45" s="226"/>
      <c r="J45" s="388"/>
      <c r="K45" s="389"/>
      <c r="L45" s="389"/>
      <c r="M45" s="389"/>
      <c r="N45" s="389"/>
      <c r="O45" s="390"/>
      <c r="Q45" s="220" t="str">
        <f t="shared" si="15"/>
        <v/>
      </c>
      <c r="R45" s="220"/>
      <c r="U45" s="224"/>
    </row>
    <row r="46" spans="1:21" ht="24.95" customHeight="1" x14ac:dyDescent="0.25">
      <c r="A46" s="217" t="str">
        <f>IF(F46=0,"","Fiche action n° "&amp;SUM($F$15:G46))</f>
        <v/>
      </c>
      <c r="B46" s="217" t="str">
        <f t="shared" si="0"/>
        <v/>
      </c>
      <c r="C46" s="217" t="str">
        <f t="shared" si="11"/>
        <v/>
      </c>
      <c r="D46" s="217" t="str">
        <f t="shared" si="12"/>
        <v/>
      </c>
      <c r="E46" s="217" t="str">
        <f t="shared" si="13"/>
        <v/>
      </c>
      <c r="F46" s="217">
        <f t="shared" si="14"/>
        <v>0</v>
      </c>
      <c r="H46" s="234"/>
      <c r="I46" s="235"/>
      <c r="J46" s="391"/>
      <c r="K46" s="392"/>
      <c r="L46" s="392"/>
      <c r="M46" s="392"/>
      <c r="N46" s="392"/>
      <c r="O46" s="393"/>
      <c r="Q46" s="220" t="str">
        <f t="shared" si="15"/>
        <v/>
      </c>
      <c r="R46" s="220"/>
      <c r="U46" s="229"/>
    </row>
    <row r="47" spans="1:21" s="196" customFormat="1" ht="11.25" x14ac:dyDescent="0.2">
      <c r="A47" s="217" t="str">
        <f>IF(F47=0,"","Fiche action n° "&amp;SUM($F$15:G47))</f>
        <v/>
      </c>
      <c r="B47" s="217" t="str">
        <f t="shared" si="0"/>
        <v/>
      </c>
      <c r="C47" s="217"/>
      <c r="D47" s="217"/>
      <c r="E47" s="217"/>
      <c r="F47" s="217"/>
      <c r="H47" s="230"/>
    </row>
    <row r="48" spans="1:21" ht="33.950000000000003" customHeight="1" x14ac:dyDescent="0.2">
      <c r="A48" s="217" t="str">
        <f>IF(F48=0,"","Fiche action n° "&amp;SUM($F$15:G48))</f>
        <v/>
      </c>
      <c r="B48" s="217" t="str">
        <f t="shared" si="0"/>
        <v/>
      </c>
      <c r="C48" s="217"/>
      <c r="D48" s="217"/>
      <c r="E48" s="217"/>
      <c r="F48" s="217"/>
      <c r="H48" s="399" t="s">
        <v>167</v>
      </c>
      <c r="I48" s="399"/>
      <c r="J48" s="399"/>
      <c r="K48" s="399"/>
      <c r="L48" s="399"/>
      <c r="M48" s="399"/>
      <c r="N48" s="399"/>
      <c r="O48" s="399"/>
    </row>
    <row r="49" spans="1:21" ht="39.950000000000003" customHeight="1" x14ac:dyDescent="0.2">
      <c r="A49" s="217" t="str">
        <f>IF(F49=0,"","Fiche action n° "&amp;SUM($F$15:G49))</f>
        <v/>
      </c>
      <c r="B49" s="217" t="str">
        <f t="shared" si="0"/>
        <v/>
      </c>
      <c r="C49" s="217"/>
      <c r="D49" s="217"/>
      <c r="E49" s="217"/>
      <c r="F49" s="217"/>
      <c r="H49" s="396" t="s">
        <v>184</v>
      </c>
      <c r="I49" s="396"/>
      <c r="J49" s="397" t="s">
        <v>283</v>
      </c>
      <c r="K49" s="397"/>
      <c r="L49" s="397"/>
      <c r="M49" s="397"/>
      <c r="N49" s="397"/>
      <c r="O49" s="397"/>
      <c r="Q49" s="220" t="str">
        <f>CONCATENATE(Q51,R50)</f>
        <v>* Action 1 de l'objectif 2 de l'axe 2
* Action 2 de l'objectif 2 de l'axe 2
* Etc.</v>
      </c>
      <c r="R49" s="220"/>
    </row>
    <row r="50" spans="1:21" ht="39.950000000000003" customHeight="1" x14ac:dyDescent="0.2">
      <c r="A50" s="217" t="str">
        <f>IF(F50=0,"","Fiche action n° "&amp;SUM($F$15:G50))</f>
        <v/>
      </c>
      <c r="B50" s="217" t="str">
        <f t="shared" si="0"/>
        <v/>
      </c>
      <c r="C50" s="217"/>
      <c r="D50" s="217"/>
      <c r="E50" s="217"/>
      <c r="F50" s="217"/>
      <c r="H50" s="398" t="s">
        <v>163</v>
      </c>
      <c r="I50" s="398"/>
      <c r="J50" s="397" t="s">
        <v>284</v>
      </c>
      <c r="K50" s="397"/>
      <c r="L50" s="397"/>
      <c r="M50" s="397"/>
      <c r="N50" s="397"/>
      <c r="O50" s="397"/>
      <c r="Q50" s="220" t="str">
        <f>CONCATENATE(Q52,Q53,Q54,Q55,Q56,Q57,Q58)</f>
        <v>* Action 2 de l'objectif 2 de l'axe 2* Etc.</v>
      </c>
      <c r="R50" s="220" t="str">
        <f>SUBSTITUTE(Q50,"* ","
* ")</f>
        <v xml:space="preserve">
* Action 2 de l'objectif 2 de l'axe 2
* Etc.</v>
      </c>
      <c r="U50" s="221" t="s">
        <v>296</v>
      </c>
    </row>
    <row r="51" spans="1:21" ht="24.95" customHeight="1" x14ac:dyDescent="0.2">
      <c r="A51" s="217" t="str">
        <f>IF(F51=0,"","Fiche action n° "&amp;SUM($F$15:G51))</f>
        <v>Fiche action n° 20</v>
      </c>
      <c r="B51" s="217" t="str">
        <f t="shared" si="0"/>
        <v>Action 1 de l'objectif 2 de l'axe 2</v>
      </c>
      <c r="C51" s="217" t="str">
        <f>+IF(F51=0,"",$H$48)</f>
        <v xml:space="preserve">Axe 2 : construire la continuité pédagogique et éducative du parcours de chaque élève  </v>
      </c>
      <c r="D51" s="217" t="str">
        <f>+IF(F51=0,"",$J$49)</f>
        <v>Objectif 2 de l'axe 2</v>
      </c>
      <c r="E51" s="217" t="str">
        <f>+IF(F51=0,"",$J$50)</f>
        <v>Indicateur de l'objectif 2 de l'axe 2</v>
      </c>
      <c r="F51" s="217">
        <f>IF(ISBLANK(J51),0,1)</f>
        <v>1</v>
      </c>
      <c r="H51" s="383" t="s">
        <v>165</v>
      </c>
      <c r="I51" s="384"/>
      <c r="J51" s="385" t="s">
        <v>285</v>
      </c>
      <c r="K51" s="386"/>
      <c r="L51" s="386"/>
      <c r="M51" s="386"/>
      <c r="N51" s="386"/>
      <c r="O51" s="387"/>
      <c r="Q51" s="220" t="str">
        <f>IF(J51="","","* "&amp;J51)</f>
        <v>* Action 1 de l'objectif 2 de l'axe 2</v>
      </c>
      <c r="R51" s="220"/>
      <c r="U51" s="223" t="s">
        <v>295</v>
      </c>
    </row>
    <row r="52" spans="1:21" ht="24.95" customHeight="1" x14ac:dyDescent="0.2">
      <c r="A52" s="217" t="str">
        <f>IF(F52=0,"","Fiche action n° "&amp;SUM($F$15:G52))</f>
        <v>Fiche action n° 21</v>
      </c>
      <c r="B52" s="217" t="str">
        <f t="shared" si="0"/>
        <v>Action 2 de l'objectif 2 de l'axe 2</v>
      </c>
      <c r="C52" s="217" t="str">
        <f t="shared" ref="C52:C58" si="16">+IF(F52=0,"",$H$48)</f>
        <v xml:space="preserve">Axe 2 : construire la continuité pédagogique et éducative du parcours de chaque élève  </v>
      </c>
      <c r="D52" s="217" t="str">
        <f t="shared" ref="D52:D58" si="17">+IF(F52=0,"",$J$49)</f>
        <v>Objectif 2 de l'axe 2</v>
      </c>
      <c r="E52" s="217" t="str">
        <f t="shared" ref="E52:E58" si="18">+IF(F52=0,"",$J$50)</f>
        <v>Indicateur de l'objectif 2 de l'axe 2</v>
      </c>
      <c r="F52" s="217">
        <f t="shared" ref="F52:F58" si="19">IF(ISBLANK(J52),0,1)</f>
        <v>1</v>
      </c>
      <c r="H52" s="394" t="s">
        <v>166</v>
      </c>
      <c r="I52" s="395"/>
      <c r="J52" s="388" t="s">
        <v>286</v>
      </c>
      <c r="K52" s="389"/>
      <c r="L52" s="389"/>
      <c r="M52" s="389"/>
      <c r="N52" s="389"/>
      <c r="O52" s="390"/>
      <c r="Q52" s="220" t="str">
        <f t="shared" ref="Q52:Q58" si="20">IF(J52="","","* "&amp;J52)</f>
        <v>* Action 2 de l'objectif 2 de l'axe 2</v>
      </c>
      <c r="R52" s="220"/>
      <c r="U52" s="224"/>
    </row>
    <row r="53" spans="1:21" ht="24.95" customHeight="1" x14ac:dyDescent="0.2">
      <c r="A53" s="217" t="str">
        <f>IF(F53=0,"","Fiche action n° "&amp;SUM($F$15:G53))</f>
        <v>Fiche action n° 22</v>
      </c>
      <c r="B53" s="217" t="str">
        <f t="shared" si="0"/>
        <v>Etc.</v>
      </c>
      <c r="C53" s="217" t="str">
        <f t="shared" si="16"/>
        <v xml:space="preserve">Axe 2 : construire la continuité pédagogique et éducative du parcours de chaque élève  </v>
      </c>
      <c r="D53" s="217" t="str">
        <f t="shared" si="17"/>
        <v>Objectif 2 de l'axe 2</v>
      </c>
      <c r="E53" s="217" t="str">
        <f t="shared" si="18"/>
        <v>Indicateur de l'objectif 2 de l'axe 2</v>
      </c>
      <c r="F53" s="217">
        <f t="shared" si="19"/>
        <v>1</v>
      </c>
      <c r="H53" s="225"/>
      <c r="I53" s="236"/>
      <c r="J53" s="388" t="s">
        <v>282</v>
      </c>
      <c r="K53" s="389"/>
      <c r="L53" s="389"/>
      <c r="M53" s="389"/>
      <c r="N53" s="389"/>
      <c r="O53" s="390"/>
      <c r="Q53" s="220" t="str">
        <f t="shared" si="20"/>
        <v>* Etc.</v>
      </c>
      <c r="R53" s="220"/>
      <c r="U53" s="224"/>
    </row>
    <row r="54" spans="1:21" ht="24.95" customHeight="1" x14ac:dyDescent="0.2">
      <c r="A54" s="217" t="str">
        <f>IF(F54=0,"","Fiche action n° "&amp;SUM($F$15:G54))</f>
        <v/>
      </c>
      <c r="B54" s="217" t="str">
        <f t="shared" si="0"/>
        <v/>
      </c>
      <c r="C54" s="217" t="str">
        <f t="shared" si="16"/>
        <v/>
      </c>
      <c r="D54" s="217" t="str">
        <f t="shared" si="17"/>
        <v/>
      </c>
      <c r="E54" s="217" t="str">
        <f t="shared" si="18"/>
        <v/>
      </c>
      <c r="F54" s="217">
        <f t="shared" si="19"/>
        <v>0</v>
      </c>
      <c r="H54" s="225"/>
      <c r="I54" s="236"/>
      <c r="J54" s="388"/>
      <c r="K54" s="389"/>
      <c r="L54" s="389"/>
      <c r="M54" s="389"/>
      <c r="N54" s="389"/>
      <c r="O54" s="390"/>
      <c r="Q54" s="220" t="str">
        <f t="shared" si="20"/>
        <v/>
      </c>
      <c r="R54" s="220"/>
      <c r="U54" s="224"/>
    </row>
    <row r="55" spans="1:21" ht="24.95" customHeight="1" x14ac:dyDescent="0.2">
      <c r="A55" s="217" t="str">
        <f>IF(F55=0,"","Fiche action n° "&amp;SUM($F$15:G55))</f>
        <v/>
      </c>
      <c r="B55" s="217" t="str">
        <f t="shared" si="0"/>
        <v/>
      </c>
      <c r="C55" s="217" t="str">
        <f t="shared" si="16"/>
        <v/>
      </c>
      <c r="D55" s="217" t="str">
        <f t="shared" si="17"/>
        <v/>
      </c>
      <c r="E55" s="217" t="str">
        <f t="shared" si="18"/>
        <v/>
      </c>
      <c r="F55" s="217">
        <f t="shared" si="19"/>
        <v>0</v>
      </c>
      <c r="H55" s="225"/>
      <c r="I55" s="236"/>
      <c r="J55" s="388"/>
      <c r="K55" s="389"/>
      <c r="L55" s="389"/>
      <c r="M55" s="389"/>
      <c r="N55" s="389"/>
      <c r="O55" s="390"/>
      <c r="Q55" s="220" t="str">
        <f t="shared" si="20"/>
        <v/>
      </c>
      <c r="R55" s="220"/>
      <c r="U55" s="224"/>
    </row>
    <row r="56" spans="1:21" ht="24.95" customHeight="1" x14ac:dyDescent="0.2">
      <c r="A56" s="217" t="str">
        <f>IF(F56=0,"","Fiche action n° "&amp;SUM($F$15:G56))</f>
        <v/>
      </c>
      <c r="B56" s="217" t="str">
        <f t="shared" si="0"/>
        <v/>
      </c>
      <c r="C56" s="217" t="str">
        <f t="shared" si="16"/>
        <v/>
      </c>
      <c r="D56" s="217" t="str">
        <f t="shared" si="17"/>
        <v/>
      </c>
      <c r="E56" s="217" t="str">
        <f t="shared" si="18"/>
        <v/>
      </c>
      <c r="F56" s="217">
        <f t="shared" si="19"/>
        <v>0</v>
      </c>
      <c r="H56" s="225"/>
      <c r="I56" s="236"/>
      <c r="J56" s="388"/>
      <c r="K56" s="389"/>
      <c r="L56" s="389"/>
      <c r="M56" s="389"/>
      <c r="N56" s="389"/>
      <c r="O56" s="390"/>
      <c r="Q56" s="220" t="str">
        <f t="shared" si="20"/>
        <v/>
      </c>
      <c r="R56" s="220"/>
      <c r="U56" s="224"/>
    </row>
    <row r="57" spans="1:21" ht="24.95" customHeight="1" x14ac:dyDescent="0.2">
      <c r="A57" s="217" t="str">
        <f>IF(F57=0,"","Fiche action n° "&amp;SUM($F$15:G57))</f>
        <v/>
      </c>
      <c r="B57" s="217" t="str">
        <f t="shared" si="0"/>
        <v/>
      </c>
      <c r="C57" s="217" t="str">
        <f t="shared" si="16"/>
        <v/>
      </c>
      <c r="D57" s="217" t="str">
        <f t="shared" si="17"/>
        <v/>
      </c>
      <c r="E57" s="217" t="str">
        <f t="shared" si="18"/>
        <v/>
      </c>
      <c r="F57" s="217">
        <f t="shared" si="19"/>
        <v>0</v>
      </c>
      <c r="H57" s="225"/>
      <c r="I57" s="236"/>
      <c r="J57" s="388"/>
      <c r="K57" s="389"/>
      <c r="L57" s="389"/>
      <c r="M57" s="389"/>
      <c r="N57" s="389"/>
      <c r="O57" s="390"/>
      <c r="Q57" s="220" t="str">
        <f t="shared" si="20"/>
        <v/>
      </c>
      <c r="R57" s="220"/>
      <c r="U57" s="224"/>
    </row>
    <row r="58" spans="1:21" ht="24.95" customHeight="1" x14ac:dyDescent="0.25">
      <c r="A58" s="217" t="str">
        <f>IF(F58=0,"","Fiche action n° "&amp;SUM($F$15:G58))</f>
        <v/>
      </c>
      <c r="B58" s="217" t="str">
        <f t="shared" si="0"/>
        <v/>
      </c>
      <c r="C58" s="217" t="str">
        <f t="shared" si="16"/>
        <v/>
      </c>
      <c r="D58" s="217" t="str">
        <f t="shared" si="17"/>
        <v/>
      </c>
      <c r="E58" s="217" t="str">
        <f t="shared" si="18"/>
        <v/>
      </c>
      <c r="F58" s="217">
        <f t="shared" si="19"/>
        <v>0</v>
      </c>
      <c r="H58" s="234"/>
      <c r="I58" s="237"/>
      <c r="J58" s="391"/>
      <c r="K58" s="392"/>
      <c r="L58" s="392"/>
      <c r="M58" s="392"/>
      <c r="N58" s="392"/>
      <c r="O58" s="393"/>
      <c r="Q58" s="220" t="str">
        <f t="shared" si="20"/>
        <v/>
      </c>
      <c r="R58" s="220"/>
      <c r="U58" s="229"/>
    </row>
    <row r="59" spans="1:21" s="196" customFormat="1" ht="11.25" x14ac:dyDescent="0.2">
      <c r="A59" s="217" t="str">
        <f>IF(F59=0,"","Fiche action n° "&amp;SUM($F$15:G59))</f>
        <v/>
      </c>
      <c r="B59" s="217" t="str">
        <f t="shared" si="0"/>
        <v/>
      </c>
      <c r="C59" s="217"/>
      <c r="D59" s="217"/>
      <c r="E59" s="217"/>
      <c r="F59" s="217"/>
      <c r="H59" s="230"/>
    </row>
    <row r="60" spans="1:21" ht="33.950000000000003" customHeight="1" x14ac:dyDescent="0.2">
      <c r="A60" s="217" t="str">
        <f>IF(F60=0,"","Fiche action n° "&amp;SUM($F$15:G60))</f>
        <v/>
      </c>
      <c r="B60" s="217" t="str">
        <f t="shared" si="0"/>
        <v/>
      </c>
      <c r="C60" s="217"/>
      <c r="D60" s="217"/>
      <c r="E60" s="217"/>
      <c r="F60" s="217"/>
      <c r="H60" s="399" t="s">
        <v>168</v>
      </c>
      <c r="I60" s="399"/>
      <c r="J60" s="399"/>
      <c r="K60" s="399"/>
      <c r="L60" s="399"/>
      <c r="M60" s="399"/>
      <c r="N60" s="399"/>
      <c r="O60" s="399"/>
    </row>
    <row r="61" spans="1:21" ht="39.950000000000003" customHeight="1" x14ac:dyDescent="0.2">
      <c r="A61" s="217" t="str">
        <f>IF(F61=0,"","Fiche action n° "&amp;SUM($F$15:G61))</f>
        <v/>
      </c>
      <c r="B61" s="217" t="str">
        <f t="shared" si="0"/>
        <v/>
      </c>
      <c r="C61" s="217"/>
      <c r="D61" s="217"/>
      <c r="E61" s="217"/>
      <c r="F61" s="217"/>
      <c r="H61" s="396" t="s">
        <v>162</v>
      </c>
      <c r="I61" s="396"/>
      <c r="J61" s="397" t="s">
        <v>287</v>
      </c>
      <c r="K61" s="397"/>
      <c r="L61" s="397"/>
      <c r="M61" s="397"/>
      <c r="N61" s="397"/>
      <c r="O61" s="397"/>
      <c r="Q61" s="220" t="str">
        <f>CONCATENATE(Q63,R62)</f>
        <v>* Action 1 de l'objectif 1 de l'axe 3
* Action 2 de l'objectif 1 de l'axe 3
* Etc.</v>
      </c>
      <c r="R61" s="220"/>
    </row>
    <row r="62" spans="1:21" ht="39.950000000000003" customHeight="1" x14ac:dyDescent="0.2">
      <c r="A62" s="217" t="str">
        <f>IF(F62=0,"","Fiche action n° "&amp;SUM($F$15:G62))</f>
        <v/>
      </c>
      <c r="B62" s="217" t="str">
        <f t="shared" si="0"/>
        <v/>
      </c>
      <c r="C62" s="217"/>
      <c r="D62" s="217"/>
      <c r="E62" s="217"/>
      <c r="F62" s="217"/>
      <c r="H62" s="398" t="s">
        <v>163</v>
      </c>
      <c r="I62" s="398"/>
      <c r="J62" s="397" t="s">
        <v>288</v>
      </c>
      <c r="K62" s="397"/>
      <c r="L62" s="397"/>
      <c r="M62" s="397"/>
      <c r="N62" s="397"/>
      <c r="O62" s="397"/>
      <c r="Q62" s="220" t="str">
        <f>CONCATENATE(Q64,Q65,Q66,Q67,Q68,Q69,Q70)</f>
        <v>* Action 2 de l'objectif 1 de l'axe 3* Etc.</v>
      </c>
      <c r="R62" s="220" t="str">
        <f>SUBSTITUTE(Q62,"* ","
* ")</f>
        <v xml:space="preserve">
* Action 2 de l'objectif 1 de l'axe 3
* Etc.</v>
      </c>
      <c r="U62" s="221" t="s">
        <v>296</v>
      </c>
    </row>
    <row r="63" spans="1:21" ht="24.95" customHeight="1" x14ac:dyDescent="0.2">
      <c r="A63" s="217" t="str">
        <f>IF(F63=0,"","Fiche action n° "&amp;SUM($F$15:G63))</f>
        <v>Fiche action n° 23</v>
      </c>
      <c r="B63" s="217" t="str">
        <f t="shared" si="0"/>
        <v>Action 1 de l'objectif 1 de l'axe 3</v>
      </c>
      <c r="C63" s="217" t="str">
        <f>+IF(F63=0,"",$H$60)</f>
        <v xml:space="preserve">Axe 3 : développer la complémentarité avec les partenaires de l’école  </v>
      </c>
      <c r="D63" s="217" t="str">
        <f>+IF(F63=0,"",$J$61)</f>
        <v>Objectif 1 de l'axe 3</v>
      </c>
      <c r="E63" s="217" t="str">
        <f>+IF(F63=0,"",$J$62)</f>
        <v>Indicateur de l'objectif 1 de l'axe 3</v>
      </c>
      <c r="F63" s="217">
        <f>IF(ISBLANK(J63),0,1)</f>
        <v>1</v>
      </c>
      <c r="H63" s="383" t="s">
        <v>165</v>
      </c>
      <c r="I63" s="384"/>
      <c r="J63" s="385" t="s">
        <v>289</v>
      </c>
      <c r="K63" s="386"/>
      <c r="L63" s="386"/>
      <c r="M63" s="386"/>
      <c r="N63" s="386"/>
      <c r="O63" s="387"/>
      <c r="Q63" s="220" t="str">
        <f>IF(J63="","","* "&amp;J63)</f>
        <v>* Action 1 de l'objectif 1 de l'axe 3</v>
      </c>
      <c r="R63" s="220"/>
      <c r="U63" s="223" t="s">
        <v>295</v>
      </c>
    </row>
    <row r="64" spans="1:21" ht="24.95" customHeight="1" x14ac:dyDescent="0.2">
      <c r="A64" s="217" t="str">
        <f>IF(F64=0,"","Fiche action n° "&amp;SUM($F$15:G64))</f>
        <v>Fiche action n° 24</v>
      </c>
      <c r="B64" s="217" t="str">
        <f t="shared" si="0"/>
        <v>Action 2 de l'objectif 1 de l'axe 3</v>
      </c>
      <c r="C64" s="217" t="str">
        <f t="shared" ref="C64:C70" si="21">+IF(F64=0,"",$H$60)</f>
        <v xml:space="preserve">Axe 3 : développer la complémentarité avec les partenaires de l’école  </v>
      </c>
      <c r="D64" s="217" t="str">
        <f t="shared" ref="D64:D70" si="22">+IF(F64=0,"",$J$61)</f>
        <v>Objectif 1 de l'axe 3</v>
      </c>
      <c r="E64" s="217" t="str">
        <f t="shared" ref="E64:E70" si="23">+IF(F64=0,"",$J$62)</f>
        <v>Indicateur de l'objectif 1 de l'axe 3</v>
      </c>
      <c r="F64" s="217">
        <f t="shared" ref="F64:F70" si="24">IF(ISBLANK(J64),0,1)</f>
        <v>1</v>
      </c>
      <c r="H64" s="394" t="s">
        <v>166</v>
      </c>
      <c r="I64" s="395"/>
      <c r="J64" s="388" t="s">
        <v>290</v>
      </c>
      <c r="K64" s="389"/>
      <c r="L64" s="389"/>
      <c r="M64" s="389"/>
      <c r="N64" s="389"/>
      <c r="O64" s="390"/>
      <c r="Q64" s="220" t="str">
        <f t="shared" ref="Q64:Q70" si="25">IF(J64="","","* "&amp;J64)</f>
        <v>* Action 2 de l'objectif 1 de l'axe 3</v>
      </c>
      <c r="R64" s="220"/>
      <c r="U64" s="224"/>
    </row>
    <row r="65" spans="1:21" ht="24.95" customHeight="1" x14ac:dyDescent="0.2">
      <c r="A65" s="217" t="str">
        <f>IF(F65=0,"","Fiche action n° "&amp;SUM($F$15:G65))</f>
        <v>Fiche action n° 25</v>
      </c>
      <c r="B65" s="217" t="str">
        <f t="shared" si="0"/>
        <v>Etc.</v>
      </c>
      <c r="C65" s="217" t="str">
        <f t="shared" si="21"/>
        <v xml:space="preserve">Axe 3 : développer la complémentarité avec les partenaires de l’école  </v>
      </c>
      <c r="D65" s="217" t="str">
        <f t="shared" si="22"/>
        <v>Objectif 1 de l'axe 3</v>
      </c>
      <c r="E65" s="217" t="str">
        <f t="shared" si="23"/>
        <v>Indicateur de l'objectif 1 de l'axe 3</v>
      </c>
      <c r="F65" s="217">
        <f t="shared" si="24"/>
        <v>1</v>
      </c>
      <c r="H65" s="225"/>
      <c r="I65" s="226"/>
      <c r="J65" s="388" t="s">
        <v>282</v>
      </c>
      <c r="K65" s="389"/>
      <c r="L65" s="389"/>
      <c r="M65" s="389"/>
      <c r="N65" s="389"/>
      <c r="O65" s="390"/>
      <c r="Q65" s="220" t="str">
        <f t="shared" si="25"/>
        <v>* Etc.</v>
      </c>
      <c r="R65" s="220"/>
      <c r="U65" s="224"/>
    </row>
    <row r="66" spans="1:21" ht="24.95" customHeight="1" x14ac:dyDescent="0.2">
      <c r="A66" s="217" t="str">
        <f>IF(F66=0,"","Fiche action n° "&amp;SUM($F$15:G66))</f>
        <v/>
      </c>
      <c r="B66" s="217" t="str">
        <f t="shared" si="0"/>
        <v/>
      </c>
      <c r="C66" s="217" t="str">
        <f t="shared" si="21"/>
        <v/>
      </c>
      <c r="D66" s="217" t="str">
        <f t="shared" si="22"/>
        <v/>
      </c>
      <c r="E66" s="217" t="str">
        <f t="shared" si="23"/>
        <v/>
      </c>
      <c r="F66" s="217">
        <f t="shared" si="24"/>
        <v>0</v>
      </c>
      <c r="H66" s="225"/>
      <c r="I66" s="226"/>
      <c r="J66" s="388"/>
      <c r="K66" s="389"/>
      <c r="L66" s="389"/>
      <c r="M66" s="389"/>
      <c r="N66" s="389"/>
      <c r="O66" s="390"/>
      <c r="Q66" s="220" t="str">
        <f t="shared" si="25"/>
        <v/>
      </c>
      <c r="R66" s="220"/>
      <c r="U66" s="224"/>
    </row>
    <row r="67" spans="1:21" ht="24.95" customHeight="1" x14ac:dyDescent="0.2">
      <c r="A67" s="217" t="str">
        <f>IF(F67=0,"","Fiche action n° "&amp;SUM($F$15:G67))</f>
        <v/>
      </c>
      <c r="B67" s="217" t="str">
        <f t="shared" si="0"/>
        <v/>
      </c>
      <c r="C67" s="217" t="str">
        <f t="shared" si="21"/>
        <v/>
      </c>
      <c r="D67" s="217" t="str">
        <f t="shared" si="22"/>
        <v/>
      </c>
      <c r="E67" s="217" t="str">
        <f t="shared" si="23"/>
        <v/>
      </c>
      <c r="F67" s="217">
        <f t="shared" si="24"/>
        <v>0</v>
      </c>
      <c r="H67" s="225"/>
      <c r="I67" s="226"/>
      <c r="J67" s="388"/>
      <c r="K67" s="389"/>
      <c r="L67" s="389"/>
      <c r="M67" s="389"/>
      <c r="N67" s="389"/>
      <c r="O67" s="390"/>
      <c r="Q67" s="220" t="str">
        <f t="shared" si="25"/>
        <v/>
      </c>
      <c r="R67" s="220"/>
      <c r="U67" s="224"/>
    </row>
    <row r="68" spans="1:21" ht="24.95" customHeight="1" x14ac:dyDescent="0.2">
      <c r="A68" s="217" t="str">
        <f>IF(F68=0,"","Fiche action n° "&amp;SUM($F$15:G68))</f>
        <v/>
      </c>
      <c r="B68" s="217" t="str">
        <f t="shared" si="0"/>
        <v/>
      </c>
      <c r="C68" s="217" t="str">
        <f t="shared" si="21"/>
        <v/>
      </c>
      <c r="D68" s="217" t="str">
        <f t="shared" si="22"/>
        <v/>
      </c>
      <c r="E68" s="217" t="str">
        <f t="shared" si="23"/>
        <v/>
      </c>
      <c r="F68" s="217">
        <f t="shared" si="24"/>
        <v>0</v>
      </c>
      <c r="H68" s="225"/>
      <c r="I68" s="226"/>
      <c r="J68" s="388"/>
      <c r="K68" s="389"/>
      <c r="L68" s="389"/>
      <c r="M68" s="389"/>
      <c r="N68" s="389"/>
      <c r="O68" s="390"/>
      <c r="Q68" s="220" t="str">
        <f t="shared" si="25"/>
        <v/>
      </c>
      <c r="R68" s="220"/>
      <c r="U68" s="224"/>
    </row>
    <row r="69" spans="1:21" ht="24.95" customHeight="1" x14ac:dyDescent="0.2">
      <c r="A69" s="217" t="str">
        <f>IF(F69=0,"","Fiche action n° "&amp;SUM($F$15:G69))</f>
        <v/>
      </c>
      <c r="B69" s="217" t="str">
        <f t="shared" si="0"/>
        <v/>
      </c>
      <c r="C69" s="217" t="str">
        <f t="shared" si="21"/>
        <v/>
      </c>
      <c r="D69" s="217" t="str">
        <f t="shared" si="22"/>
        <v/>
      </c>
      <c r="E69" s="217" t="str">
        <f t="shared" si="23"/>
        <v/>
      </c>
      <c r="F69" s="217">
        <f t="shared" si="24"/>
        <v>0</v>
      </c>
      <c r="H69" s="225"/>
      <c r="I69" s="226"/>
      <c r="J69" s="388"/>
      <c r="K69" s="389"/>
      <c r="L69" s="389"/>
      <c r="M69" s="389"/>
      <c r="N69" s="389"/>
      <c r="O69" s="390"/>
      <c r="Q69" s="220" t="str">
        <f t="shared" si="25"/>
        <v/>
      </c>
      <c r="R69" s="220"/>
      <c r="U69" s="224"/>
    </row>
    <row r="70" spans="1:21" ht="24.95" customHeight="1" x14ac:dyDescent="0.25">
      <c r="A70" s="217" t="str">
        <f>IF(F70=0,"","Fiche action n° "&amp;SUM($F$15:G70))</f>
        <v/>
      </c>
      <c r="B70" s="217" t="str">
        <f t="shared" si="0"/>
        <v/>
      </c>
      <c r="C70" s="217" t="str">
        <f t="shared" si="21"/>
        <v/>
      </c>
      <c r="D70" s="217" t="str">
        <f t="shared" si="22"/>
        <v/>
      </c>
      <c r="E70" s="217" t="str">
        <f t="shared" si="23"/>
        <v/>
      </c>
      <c r="F70" s="217">
        <f t="shared" si="24"/>
        <v>0</v>
      </c>
      <c r="H70" s="234"/>
      <c r="I70" s="235"/>
      <c r="J70" s="391"/>
      <c r="K70" s="392"/>
      <c r="L70" s="392"/>
      <c r="M70" s="392"/>
      <c r="N70" s="392"/>
      <c r="O70" s="393"/>
      <c r="Q70" s="220" t="str">
        <f t="shared" si="25"/>
        <v/>
      </c>
      <c r="R70" s="220"/>
      <c r="U70" s="229"/>
    </row>
    <row r="71" spans="1:21" s="196" customFormat="1" ht="11.25" x14ac:dyDescent="0.2">
      <c r="A71" s="217" t="str">
        <f>IF(F71=0,"","Fiche action n° "&amp;SUM($F$15:G71))</f>
        <v/>
      </c>
      <c r="B71" s="217" t="str">
        <f t="shared" si="0"/>
        <v/>
      </c>
      <c r="C71" s="217"/>
      <c r="D71" s="217"/>
      <c r="E71" s="217"/>
      <c r="F71" s="217"/>
      <c r="H71" s="230"/>
    </row>
    <row r="72" spans="1:21" ht="33.950000000000003" customHeight="1" x14ac:dyDescent="0.2">
      <c r="A72" s="217" t="str">
        <f>IF(F72=0,"","Fiche action n° "&amp;SUM($F$15:G72))</f>
        <v/>
      </c>
      <c r="B72" s="217" t="str">
        <f t="shared" si="0"/>
        <v/>
      </c>
      <c r="C72" s="217"/>
      <c r="D72" s="217"/>
      <c r="E72" s="217"/>
      <c r="F72" s="217"/>
      <c r="H72" s="399" t="s">
        <v>168</v>
      </c>
      <c r="I72" s="399"/>
      <c r="J72" s="399"/>
      <c r="K72" s="399"/>
      <c r="L72" s="399"/>
      <c r="M72" s="399"/>
      <c r="N72" s="399"/>
      <c r="O72" s="399"/>
    </row>
    <row r="73" spans="1:21" ht="39.950000000000003" customHeight="1" x14ac:dyDescent="0.2">
      <c r="A73" s="217" t="str">
        <f>IF(F73=0,"","Fiche action n° "&amp;SUM($F$15:G73))</f>
        <v/>
      </c>
      <c r="B73" s="217" t="str">
        <f t="shared" si="0"/>
        <v/>
      </c>
      <c r="C73" s="217"/>
      <c r="D73" s="217"/>
      <c r="E73" s="217"/>
      <c r="F73" s="217"/>
      <c r="H73" s="396" t="s">
        <v>184</v>
      </c>
      <c r="I73" s="396"/>
      <c r="J73" s="397" t="s">
        <v>291</v>
      </c>
      <c r="K73" s="397"/>
      <c r="L73" s="397"/>
      <c r="M73" s="397"/>
      <c r="N73" s="397"/>
      <c r="O73" s="397"/>
      <c r="Q73" s="220" t="str">
        <f>CONCATENATE(Q75,R74)</f>
        <v>* Action 1 de l'objectif 2 de l'axe 3
* Action 2 de l'objectif 2 de l'axe 3
* Etc.</v>
      </c>
      <c r="R73" s="220"/>
    </row>
    <row r="74" spans="1:21" ht="39.950000000000003" customHeight="1" x14ac:dyDescent="0.2">
      <c r="A74" s="217" t="str">
        <f>IF(F74=0,"","Fiche action n° "&amp;SUM($F$15:G74))</f>
        <v/>
      </c>
      <c r="B74" s="217" t="str">
        <f t="shared" si="0"/>
        <v/>
      </c>
      <c r="C74" s="217"/>
      <c r="D74" s="217"/>
      <c r="E74" s="217"/>
      <c r="F74" s="217"/>
      <c r="H74" s="398" t="s">
        <v>163</v>
      </c>
      <c r="I74" s="398"/>
      <c r="J74" s="397" t="s">
        <v>292</v>
      </c>
      <c r="K74" s="397"/>
      <c r="L74" s="397"/>
      <c r="M74" s="397"/>
      <c r="N74" s="397"/>
      <c r="O74" s="397"/>
      <c r="Q74" s="220" t="str">
        <f>CONCATENATE(Q76,Q77,Q78,Q79,Q80,Q81,Q82)</f>
        <v>* Action 2 de l'objectif 2 de l'axe 3* Etc.</v>
      </c>
      <c r="R74" s="220" t="str">
        <f>SUBSTITUTE(Q74,"* ","
* ")</f>
        <v xml:space="preserve">
* Action 2 de l'objectif 2 de l'axe 3
* Etc.</v>
      </c>
      <c r="U74" s="221" t="s">
        <v>296</v>
      </c>
    </row>
    <row r="75" spans="1:21" ht="24.95" customHeight="1" x14ac:dyDescent="0.2">
      <c r="A75" s="217" t="str">
        <f>IF(F75=0,"","Fiche action n° "&amp;SUM($F$15:G75))</f>
        <v>Fiche action n° 26</v>
      </c>
      <c r="B75" s="217" t="str">
        <f t="shared" si="0"/>
        <v>Action 1 de l'objectif 2 de l'axe 3</v>
      </c>
      <c r="C75" s="217" t="str">
        <f>+IF(F75=0,"",$H$72)</f>
        <v xml:space="preserve">Axe 3 : développer la complémentarité avec les partenaires de l’école  </v>
      </c>
      <c r="D75" s="217" t="str">
        <f>+IF(F75=0,"",$J$73)</f>
        <v>Objectif 2 de l'axe 3</v>
      </c>
      <c r="E75" s="217" t="str">
        <f>+IF(F75=0,"",$J$74)</f>
        <v>Indicateur de l'objectif 2 de l'axe 3</v>
      </c>
      <c r="F75" s="217">
        <f>IF(ISBLANK(J75),0,1)</f>
        <v>1</v>
      </c>
      <c r="H75" s="383" t="s">
        <v>165</v>
      </c>
      <c r="I75" s="384"/>
      <c r="J75" s="385" t="s">
        <v>293</v>
      </c>
      <c r="K75" s="386"/>
      <c r="L75" s="386"/>
      <c r="M75" s="386"/>
      <c r="N75" s="386"/>
      <c r="O75" s="387"/>
      <c r="Q75" s="220" t="str">
        <f>IF(J75="","","* "&amp;J75)</f>
        <v>* Action 1 de l'objectif 2 de l'axe 3</v>
      </c>
      <c r="R75" s="220"/>
      <c r="U75" s="223" t="s">
        <v>295</v>
      </c>
    </row>
    <row r="76" spans="1:21" ht="24.95" customHeight="1" x14ac:dyDescent="0.2">
      <c r="A76" s="217" t="str">
        <f>IF(F76=0,"","Fiche action n° "&amp;SUM($F$15:G76))</f>
        <v>Fiche action n° 27</v>
      </c>
      <c r="B76" s="217" t="str">
        <f t="shared" si="0"/>
        <v>Action 2 de l'objectif 2 de l'axe 3</v>
      </c>
      <c r="C76" s="217" t="str">
        <f t="shared" ref="C76:C82" si="26">+IF(F76=0,"",$H$72)</f>
        <v xml:space="preserve">Axe 3 : développer la complémentarité avec les partenaires de l’école  </v>
      </c>
      <c r="D76" s="217" t="str">
        <f t="shared" ref="D76:D82" si="27">+IF(F76=0,"",$J$73)</f>
        <v>Objectif 2 de l'axe 3</v>
      </c>
      <c r="E76" s="217" t="str">
        <f t="shared" ref="E76:E82" si="28">+IF(F76=0,"",$J$74)</f>
        <v>Indicateur de l'objectif 2 de l'axe 3</v>
      </c>
      <c r="F76" s="217">
        <f t="shared" ref="F76:F82" si="29">IF(ISBLANK(J76),0,1)</f>
        <v>1</v>
      </c>
      <c r="H76" s="394" t="s">
        <v>166</v>
      </c>
      <c r="I76" s="395"/>
      <c r="J76" s="388" t="s">
        <v>294</v>
      </c>
      <c r="K76" s="389"/>
      <c r="L76" s="389"/>
      <c r="M76" s="389"/>
      <c r="N76" s="389"/>
      <c r="O76" s="390"/>
      <c r="Q76" s="220" t="str">
        <f t="shared" ref="Q76:Q82" si="30">IF(J76="","","* "&amp;J76)</f>
        <v>* Action 2 de l'objectif 2 de l'axe 3</v>
      </c>
      <c r="R76" s="220"/>
      <c r="U76" s="224"/>
    </row>
    <row r="77" spans="1:21" ht="24.95" customHeight="1" x14ac:dyDescent="0.2">
      <c r="A77" s="217" t="str">
        <f>IF(F77=0,"","Fiche action n° "&amp;SUM($F$15:G77))</f>
        <v>Fiche action n° 28</v>
      </c>
      <c r="B77" s="217" t="str">
        <f t="shared" si="0"/>
        <v>Etc.</v>
      </c>
      <c r="C77" s="217" t="str">
        <f t="shared" si="26"/>
        <v xml:space="preserve">Axe 3 : développer la complémentarité avec les partenaires de l’école  </v>
      </c>
      <c r="D77" s="217" t="str">
        <f t="shared" si="27"/>
        <v>Objectif 2 de l'axe 3</v>
      </c>
      <c r="E77" s="217" t="str">
        <f t="shared" si="28"/>
        <v>Indicateur de l'objectif 2 de l'axe 3</v>
      </c>
      <c r="F77" s="217">
        <f t="shared" si="29"/>
        <v>1</v>
      </c>
      <c r="H77" s="225"/>
      <c r="I77" s="226"/>
      <c r="J77" s="388" t="s">
        <v>282</v>
      </c>
      <c r="K77" s="389"/>
      <c r="L77" s="389"/>
      <c r="M77" s="389"/>
      <c r="N77" s="389"/>
      <c r="O77" s="390"/>
      <c r="Q77" s="220" t="str">
        <f t="shared" si="30"/>
        <v>* Etc.</v>
      </c>
      <c r="R77" s="220"/>
      <c r="U77" s="224"/>
    </row>
    <row r="78" spans="1:21" ht="24.95" customHeight="1" x14ac:dyDescent="0.2">
      <c r="A78" s="217" t="str">
        <f>IF(F78=0,"","Fiche action n° "&amp;SUM($F$15:G78))</f>
        <v/>
      </c>
      <c r="B78" s="217" t="str">
        <f t="shared" si="0"/>
        <v/>
      </c>
      <c r="C78" s="217" t="str">
        <f t="shared" si="26"/>
        <v/>
      </c>
      <c r="D78" s="217" t="str">
        <f t="shared" si="27"/>
        <v/>
      </c>
      <c r="E78" s="217" t="str">
        <f t="shared" si="28"/>
        <v/>
      </c>
      <c r="F78" s="217">
        <f t="shared" si="29"/>
        <v>0</v>
      </c>
      <c r="H78" s="225"/>
      <c r="I78" s="226"/>
      <c r="J78" s="388"/>
      <c r="K78" s="389"/>
      <c r="L78" s="389"/>
      <c r="M78" s="389"/>
      <c r="N78" s="389"/>
      <c r="O78" s="390"/>
      <c r="Q78" s="220" t="str">
        <f t="shared" si="30"/>
        <v/>
      </c>
      <c r="R78" s="220"/>
      <c r="U78" s="224"/>
    </row>
    <row r="79" spans="1:21" ht="24.95" customHeight="1" x14ac:dyDescent="0.2">
      <c r="A79" s="217" t="str">
        <f>IF(F79=0,"","Fiche action n° "&amp;SUM($F$15:G79))</f>
        <v/>
      </c>
      <c r="B79" s="217" t="str">
        <f t="shared" si="0"/>
        <v/>
      </c>
      <c r="C79" s="217" t="str">
        <f t="shared" si="26"/>
        <v/>
      </c>
      <c r="D79" s="217" t="str">
        <f t="shared" si="27"/>
        <v/>
      </c>
      <c r="E79" s="217" t="str">
        <f t="shared" si="28"/>
        <v/>
      </c>
      <c r="F79" s="217">
        <f t="shared" si="29"/>
        <v>0</v>
      </c>
      <c r="H79" s="225"/>
      <c r="I79" s="226"/>
      <c r="J79" s="388"/>
      <c r="K79" s="389"/>
      <c r="L79" s="389"/>
      <c r="M79" s="389"/>
      <c r="N79" s="389"/>
      <c r="O79" s="390"/>
      <c r="Q79" s="220" t="str">
        <f t="shared" si="30"/>
        <v/>
      </c>
      <c r="R79" s="220"/>
      <c r="U79" s="224"/>
    </row>
    <row r="80" spans="1:21" ht="24.95" customHeight="1" x14ac:dyDescent="0.2">
      <c r="A80" s="217" t="str">
        <f>IF(F80=0,"","Fiche action n° "&amp;SUM($F$15:G80))</f>
        <v/>
      </c>
      <c r="B80" s="217" t="str">
        <f t="shared" ref="B80:B82" si="31">IF(F80=0,"",J80)</f>
        <v/>
      </c>
      <c r="C80" s="217" t="str">
        <f t="shared" si="26"/>
        <v/>
      </c>
      <c r="D80" s="217" t="str">
        <f t="shared" si="27"/>
        <v/>
      </c>
      <c r="E80" s="217" t="str">
        <f t="shared" si="28"/>
        <v/>
      </c>
      <c r="F80" s="217">
        <f t="shared" si="29"/>
        <v>0</v>
      </c>
      <c r="H80" s="225"/>
      <c r="I80" s="226"/>
      <c r="J80" s="388"/>
      <c r="K80" s="389"/>
      <c r="L80" s="389"/>
      <c r="M80" s="389"/>
      <c r="N80" s="389"/>
      <c r="O80" s="390"/>
      <c r="Q80" s="220" t="str">
        <f t="shared" si="30"/>
        <v/>
      </c>
      <c r="R80" s="220"/>
      <c r="U80" s="224"/>
    </row>
    <row r="81" spans="1:21" ht="24.95" customHeight="1" x14ac:dyDescent="0.2">
      <c r="A81" s="217" t="str">
        <f>IF(F81=0,"","Fiche action n° "&amp;SUM($F$15:G81))</f>
        <v/>
      </c>
      <c r="B81" s="217" t="str">
        <f t="shared" si="31"/>
        <v/>
      </c>
      <c r="C81" s="217" t="str">
        <f t="shared" si="26"/>
        <v/>
      </c>
      <c r="D81" s="217" t="str">
        <f t="shared" si="27"/>
        <v/>
      </c>
      <c r="E81" s="217" t="str">
        <f t="shared" si="28"/>
        <v/>
      </c>
      <c r="F81" s="217">
        <f t="shared" si="29"/>
        <v>0</v>
      </c>
      <c r="H81" s="225"/>
      <c r="I81" s="226"/>
      <c r="J81" s="388"/>
      <c r="K81" s="389"/>
      <c r="L81" s="389"/>
      <c r="M81" s="389"/>
      <c r="N81" s="389"/>
      <c r="O81" s="390"/>
      <c r="Q81" s="220" t="str">
        <f t="shared" si="30"/>
        <v/>
      </c>
      <c r="R81" s="220"/>
      <c r="U81" s="224"/>
    </row>
    <row r="82" spans="1:21" ht="24.95" customHeight="1" x14ac:dyDescent="0.25">
      <c r="A82" s="217" t="str">
        <f>IF(F82=0,"","Fiche action n° "&amp;SUM($F$15:G82))</f>
        <v/>
      </c>
      <c r="B82" s="217" t="str">
        <f t="shared" si="31"/>
        <v/>
      </c>
      <c r="C82" s="217" t="str">
        <f t="shared" si="26"/>
        <v/>
      </c>
      <c r="D82" s="217" t="str">
        <f t="shared" si="27"/>
        <v/>
      </c>
      <c r="E82" s="217" t="str">
        <f t="shared" si="28"/>
        <v/>
      </c>
      <c r="F82" s="217">
        <f t="shared" si="29"/>
        <v>0</v>
      </c>
      <c r="H82" s="234"/>
      <c r="I82" s="235"/>
      <c r="J82" s="391"/>
      <c r="K82" s="392"/>
      <c r="L82" s="392"/>
      <c r="M82" s="392"/>
      <c r="N82" s="392"/>
      <c r="O82" s="393"/>
      <c r="Q82" s="220" t="str">
        <f t="shared" si="30"/>
        <v/>
      </c>
      <c r="R82" s="220"/>
      <c r="U82" s="229"/>
    </row>
  </sheetData>
  <sheetProtection sheet="1" objects="1" scenarios="1"/>
  <mergeCells count="95">
    <mergeCell ref="W1:X2"/>
    <mergeCell ref="H9:K9"/>
    <mergeCell ref="L9:O9"/>
    <mergeCell ref="H10:K10"/>
    <mergeCell ref="L10:O10"/>
    <mergeCell ref="J5:N5"/>
    <mergeCell ref="J6:N6"/>
    <mergeCell ref="J13:O13"/>
    <mergeCell ref="H13:I13"/>
    <mergeCell ref="H14:I14"/>
    <mergeCell ref="J14:O14"/>
    <mergeCell ref="H15:I15"/>
    <mergeCell ref="J15:O15"/>
    <mergeCell ref="J21:O21"/>
    <mergeCell ref="J22:O22"/>
    <mergeCell ref="H16:I16"/>
    <mergeCell ref="J16:O16"/>
    <mergeCell ref="J17:O17"/>
    <mergeCell ref="J18:O18"/>
    <mergeCell ref="J19:O19"/>
    <mergeCell ref="J20:O20"/>
    <mergeCell ref="J25:O25"/>
    <mergeCell ref="J26:O26"/>
    <mergeCell ref="H25:I25"/>
    <mergeCell ref="H26:I26"/>
    <mergeCell ref="H27:I27"/>
    <mergeCell ref="J27:O27"/>
    <mergeCell ref="J33:O33"/>
    <mergeCell ref="J34:O34"/>
    <mergeCell ref="H37:I37"/>
    <mergeCell ref="J37:O37"/>
    <mergeCell ref="H28:I28"/>
    <mergeCell ref="J28:O28"/>
    <mergeCell ref="J29:O29"/>
    <mergeCell ref="J30:O30"/>
    <mergeCell ref="J31:O31"/>
    <mergeCell ref="J32:O32"/>
    <mergeCell ref="H36:O36"/>
    <mergeCell ref="H38:I38"/>
    <mergeCell ref="J38:O38"/>
    <mergeCell ref="H39:I39"/>
    <mergeCell ref="J39:O39"/>
    <mergeCell ref="H40:I40"/>
    <mergeCell ref="J40:O40"/>
    <mergeCell ref="H49:I49"/>
    <mergeCell ref="J49:O49"/>
    <mergeCell ref="H50:I50"/>
    <mergeCell ref="J50:O50"/>
    <mergeCell ref="J41:O41"/>
    <mergeCell ref="J42:O42"/>
    <mergeCell ref="J43:O43"/>
    <mergeCell ref="J44:O44"/>
    <mergeCell ref="J45:O45"/>
    <mergeCell ref="H48:O48"/>
    <mergeCell ref="J54:O54"/>
    <mergeCell ref="J46:O46"/>
    <mergeCell ref="H61:I61"/>
    <mergeCell ref="J61:O61"/>
    <mergeCell ref="H62:I62"/>
    <mergeCell ref="J62:O62"/>
    <mergeCell ref="H51:I51"/>
    <mergeCell ref="J51:O51"/>
    <mergeCell ref="H52:I52"/>
    <mergeCell ref="J52:O52"/>
    <mergeCell ref="J53:O53"/>
    <mergeCell ref="H60:O60"/>
    <mergeCell ref="J55:O55"/>
    <mergeCell ref="J56:O56"/>
    <mergeCell ref="J57:O57"/>
    <mergeCell ref="J58:O58"/>
    <mergeCell ref="H63:I63"/>
    <mergeCell ref="J63:O63"/>
    <mergeCell ref="H73:I73"/>
    <mergeCell ref="J73:O73"/>
    <mergeCell ref="H74:I74"/>
    <mergeCell ref="J74:O74"/>
    <mergeCell ref="H72:O72"/>
    <mergeCell ref="H64:I64"/>
    <mergeCell ref="J64:O64"/>
    <mergeCell ref="J65:O65"/>
    <mergeCell ref="J66:O66"/>
    <mergeCell ref="J67:O67"/>
    <mergeCell ref="J68:O68"/>
    <mergeCell ref="J69:O69"/>
    <mergeCell ref="J70:O70"/>
    <mergeCell ref="H75:I75"/>
    <mergeCell ref="J75:O75"/>
    <mergeCell ref="J81:O81"/>
    <mergeCell ref="J82:O82"/>
    <mergeCell ref="H76:I76"/>
    <mergeCell ref="J76:O76"/>
    <mergeCell ref="J77:O77"/>
    <mergeCell ref="J78:O78"/>
    <mergeCell ref="J79:O79"/>
    <mergeCell ref="J80:O80"/>
  </mergeCells>
  <pageMargins left="0.51181102362204722" right="0.51181102362204722" top="0.55118110236220474" bottom="0.55118110236220474" header="0.31496062992125984" footer="0.31496062992125984"/>
  <pageSetup paperSize="9" orientation="portrait" r:id="rId1"/>
  <headerFooter>
    <oddFooter xml:space="preserve">&amp;L&amp;F - &amp;A&amp;R&amp;P / &amp;N
</oddFooter>
  </headerFooter>
  <rowBreaks count="1" manualBreakCount="1">
    <brk id="58" min="6"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election activeCell="D1" sqref="D1"/>
    </sheetView>
  </sheetViews>
  <sheetFormatPr baseColWidth="10" defaultColWidth="11.42578125" defaultRowHeight="14.25" x14ac:dyDescent="0.2"/>
  <cols>
    <col min="1" max="1" width="1.7109375" style="189" customWidth="1"/>
    <col min="2" max="2" width="13.7109375" style="189" customWidth="1"/>
    <col min="3" max="3" width="30.7109375" style="189" customWidth="1"/>
    <col min="4" max="4" width="40.7109375" style="189" customWidth="1"/>
    <col min="5" max="5" width="25.7109375" style="189" customWidth="1"/>
    <col min="6" max="8" width="6.7109375" style="189" customWidth="1"/>
    <col min="9" max="16384" width="11.42578125" style="189"/>
  </cols>
  <sheetData>
    <row r="1" spans="1:12" ht="15.75" x14ac:dyDescent="0.25">
      <c r="C1" s="190" t="s">
        <v>152</v>
      </c>
      <c r="D1" s="191" t="str">
        <f>IF('F0 Etat des lieux '!C13="","",'F0 Etat des lieux '!C13)</f>
        <v/>
      </c>
      <c r="E1" s="191"/>
      <c r="F1" s="191"/>
      <c r="G1" s="191"/>
      <c r="H1" s="191"/>
      <c r="K1" s="400" t="s">
        <v>259</v>
      </c>
      <c r="L1" s="401"/>
    </row>
    <row r="2" spans="1:12" ht="16.5" thickBot="1" x14ac:dyDescent="0.3">
      <c r="C2" s="190" t="s">
        <v>182</v>
      </c>
      <c r="D2" s="191" t="str">
        <f>IF('F0 Etat des lieux '!C14="","",'F0 Etat des lieux '!C14)</f>
        <v/>
      </c>
      <c r="E2" s="191"/>
      <c r="F2" s="191"/>
      <c r="G2" s="191"/>
      <c r="H2" s="191"/>
      <c r="K2" s="402"/>
      <c r="L2" s="403"/>
    </row>
    <row r="4" spans="1:12" ht="15" customHeight="1" x14ac:dyDescent="0.25">
      <c r="A4" s="192"/>
      <c r="B4" s="191"/>
      <c r="C4" s="193" t="s">
        <v>181</v>
      </c>
      <c r="D4" s="194" t="str">
        <f>IF('F0 Etat des lieux '!D15="","Non","Oui")</f>
        <v>Oui</v>
      </c>
    </row>
    <row r="5" spans="1:12" x14ac:dyDescent="0.2">
      <c r="C5" s="193" t="s">
        <v>169</v>
      </c>
      <c r="D5" s="194" t="str">
        <f>IF('F0 Etat des lieux '!D16="","Non","Oui")</f>
        <v>Oui</v>
      </c>
    </row>
    <row r="6" spans="1:12" x14ac:dyDescent="0.2">
      <c r="C6" s="193" t="s">
        <v>183</v>
      </c>
      <c r="D6" s="194" t="str">
        <f>IF('F0 Etat des lieux '!D17="","Non","Oui")</f>
        <v>Oui</v>
      </c>
    </row>
    <row r="8" spans="1:12" s="195" customFormat="1" ht="12.75" x14ac:dyDescent="0.2"/>
    <row r="9" spans="1:12" ht="15.75" x14ac:dyDescent="0.2">
      <c r="B9" s="406" t="s">
        <v>170</v>
      </c>
      <c r="C9" s="407"/>
      <c r="D9" s="407"/>
      <c r="E9" s="407"/>
      <c r="F9" s="407"/>
      <c r="G9" s="408"/>
    </row>
    <row r="10" spans="1:12" ht="15.75" x14ac:dyDescent="0.2">
      <c r="B10" s="409" t="s">
        <v>171</v>
      </c>
      <c r="C10" s="410"/>
      <c r="D10" s="410"/>
      <c r="E10" s="410"/>
      <c r="F10" s="410"/>
      <c r="G10" s="411"/>
    </row>
    <row r="11" spans="1:12" s="196" customFormat="1" ht="11.25" x14ac:dyDescent="0.2"/>
    <row r="12" spans="1:12" s="195" customFormat="1" ht="12.75" x14ac:dyDescent="0.2">
      <c r="B12" s="195" t="s">
        <v>172</v>
      </c>
    </row>
    <row r="13" spans="1:12" s="195" customFormat="1" ht="12.75" x14ac:dyDescent="0.2">
      <c r="B13" s="197" t="s">
        <v>173</v>
      </c>
    </row>
    <row r="14" spans="1:12" s="195" customFormat="1" ht="12.75" x14ac:dyDescent="0.2">
      <c r="B14" s="197" t="s">
        <v>174</v>
      </c>
    </row>
    <row r="15" spans="1:12" s="195" customFormat="1" ht="12.75" x14ac:dyDescent="0.2">
      <c r="B15" s="197" t="s">
        <v>175</v>
      </c>
    </row>
    <row r="16" spans="1:12" s="196" customFormat="1" ht="12" thickBot="1" x14ac:dyDescent="0.25"/>
    <row r="17" spans="2:8" ht="25.5" customHeight="1" x14ac:dyDescent="0.2">
      <c r="B17" s="198"/>
      <c r="C17" s="199" t="s">
        <v>176</v>
      </c>
      <c r="D17" s="200" t="s">
        <v>177</v>
      </c>
      <c r="E17" s="200" t="s">
        <v>178</v>
      </c>
      <c r="F17" s="435" t="s">
        <v>179</v>
      </c>
      <c r="G17" s="435"/>
      <c r="H17" s="436"/>
    </row>
    <row r="18" spans="2:8" ht="23.25" thickBot="1" x14ac:dyDescent="0.25">
      <c r="B18" s="201"/>
      <c r="C18" s="202"/>
      <c r="D18" s="203"/>
      <c r="E18" s="204"/>
      <c r="F18" s="205" t="s">
        <v>197</v>
      </c>
      <c r="G18" s="205" t="s">
        <v>198</v>
      </c>
      <c r="H18" s="216" t="s">
        <v>199</v>
      </c>
    </row>
    <row r="19" spans="2:8" ht="96" x14ac:dyDescent="0.2">
      <c r="B19" s="206" t="s">
        <v>180</v>
      </c>
      <c r="C19" s="207" t="str">
        <f>IF('F2 Objectifs'!J13="","",'F2 Objectifs'!J13)</f>
        <v>Objectif 1 de l'axe 1</v>
      </c>
      <c r="D19" s="208" t="str">
        <f>IF('F2 Objectifs'!J15="","",'F2 Objectifs'!Q13)</f>
        <v>* Action 1 de l'objectif 1 de l'axe 1
* Action 2 de l'objectif 1 de l'axe 1
* Action 3 de l'objectif 1 de l'axe 1
* Action 4 de l'objectif 1 de l'axe 1
* Action 5 de l'objectif 1 de l'axe 1
* Action 6 de l'objectif 1 de l'axe 1
* Action 7 de l'objectif 1 de l'axe 1
* Action 8 de l'objectif 1 de l'axe 1</v>
      </c>
      <c r="E19" s="239" t="s">
        <v>298</v>
      </c>
      <c r="F19" s="214"/>
      <c r="G19" s="214"/>
      <c r="H19" s="241"/>
    </row>
    <row r="20" spans="2:8" ht="96.75" thickBot="1" x14ac:dyDescent="0.25">
      <c r="B20" s="209" t="s">
        <v>180</v>
      </c>
      <c r="C20" s="210" t="str">
        <f>IF('F2 Objectifs'!J25="","",'F2 Objectifs'!J25)</f>
        <v>Objectif 2 de l'axe 1</v>
      </c>
      <c r="D20" s="211" t="str">
        <f>IF('F2 Objectifs'!J27="","",'F2 Objectifs'!Q25)</f>
        <v>* Action 1 de l'objectif 2 de l'axe 1
* Action 2 de l'objectif 2 de l'axe 1
* Action 3 de l'objectif 2 de l'axe 1
* Action 4 de l'objectif 2 de l'axe 1
* Action 5 de l'objectif 2 de l'axe 1
* Action 6 de l'objectif 2 de l'axe 1 
* Action 7 de l'objectif 2 de l'axe 1
* Action 8 de l'objectif 2 de l'axe 1</v>
      </c>
      <c r="E20" s="240" t="s">
        <v>299</v>
      </c>
      <c r="F20" s="242"/>
      <c r="G20" s="242"/>
      <c r="H20" s="243"/>
    </row>
    <row r="21" spans="2:8" ht="36" x14ac:dyDescent="0.2">
      <c r="B21" s="206" t="s">
        <v>185</v>
      </c>
      <c r="C21" s="207" t="str">
        <f>IF('F2 Objectifs'!J37="","",'F2 Objectifs'!J37)</f>
        <v>Objectif 1 de l'axe 2</v>
      </c>
      <c r="D21" s="208" t="str">
        <f>IF('F2 Objectifs'!J39="","",'F2 Objectifs'!Q37)</f>
        <v>* Action 1 de l'objectif 1 de l'axe 2
* Action 2 de l'objectif 1 de l'axe 2
* Etc.</v>
      </c>
      <c r="E21" s="239" t="s">
        <v>300</v>
      </c>
      <c r="F21" s="214"/>
      <c r="G21" s="214"/>
      <c r="H21" s="241"/>
    </row>
    <row r="22" spans="2:8" ht="36.75" thickBot="1" x14ac:dyDescent="0.25">
      <c r="B22" s="209" t="s">
        <v>185</v>
      </c>
      <c r="C22" s="210" t="str">
        <f>IF('F2 Objectifs'!J49="","",'F2 Objectifs'!J49)</f>
        <v>Objectif 2 de l'axe 2</v>
      </c>
      <c r="D22" s="211" t="str">
        <f>IF('F2 Objectifs'!J51="","",'F2 Objectifs'!Q49)</f>
        <v>* Action 1 de l'objectif 2 de l'axe 2
* Action 2 de l'objectif 2 de l'axe 2
* Etc.</v>
      </c>
      <c r="E22" s="240" t="s">
        <v>301</v>
      </c>
      <c r="F22" s="242"/>
      <c r="G22" s="242"/>
      <c r="H22" s="243"/>
    </row>
    <row r="23" spans="2:8" ht="36" x14ac:dyDescent="0.2">
      <c r="B23" s="206" t="s">
        <v>186</v>
      </c>
      <c r="C23" s="207" t="str">
        <f>IF('F2 Objectifs'!J61="","",'F2 Objectifs'!J61)</f>
        <v>Objectif 1 de l'axe 3</v>
      </c>
      <c r="D23" s="208" t="str">
        <f>IF('F2 Objectifs'!J63="","",'F2 Objectifs'!Q61)</f>
        <v>* Action 1 de l'objectif 1 de l'axe 3
* Action 2 de l'objectif 1 de l'axe 3
* Etc.</v>
      </c>
      <c r="E23" s="239" t="s">
        <v>302</v>
      </c>
      <c r="F23" s="214"/>
      <c r="G23" s="214"/>
      <c r="H23" s="241"/>
    </row>
    <row r="24" spans="2:8" ht="36.75" thickBot="1" x14ac:dyDescent="0.25">
      <c r="B24" s="209" t="s">
        <v>186</v>
      </c>
      <c r="C24" s="210" t="str">
        <f>IF('F2 Objectifs'!J73="","",'F2 Objectifs'!J73)</f>
        <v>Objectif 2 de l'axe 3</v>
      </c>
      <c r="D24" s="211" t="str">
        <f>IF('F2 Objectifs'!J75="","",'F2 Objectifs'!Q73)</f>
        <v>* Action 1 de l'objectif 2 de l'axe 3
* Action 2 de l'objectif 2 de l'axe 3
* Etc.</v>
      </c>
      <c r="E24" s="240" t="s">
        <v>302</v>
      </c>
      <c r="F24" s="242"/>
      <c r="G24" s="242"/>
      <c r="H24" s="243"/>
    </row>
    <row r="25" spans="2:8" ht="15" thickBot="1" x14ac:dyDescent="0.25"/>
    <row r="26" spans="2:8" ht="15" thickTop="1" x14ac:dyDescent="0.2">
      <c r="B26" s="433" t="s">
        <v>303</v>
      </c>
      <c r="C26" s="434"/>
      <c r="D26" s="437" t="s">
        <v>190</v>
      </c>
      <c r="E26" s="437"/>
      <c r="F26" s="437"/>
      <c r="G26" s="437"/>
      <c r="H26" s="438"/>
    </row>
    <row r="27" spans="2:8" ht="15" x14ac:dyDescent="0.25">
      <c r="B27" s="420"/>
      <c r="C27" s="421"/>
      <c r="D27" s="425"/>
      <c r="E27" s="425"/>
      <c r="F27" s="425"/>
      <c r="G27" s="425"/>
      <c r="H27" s="426"/>
    </row>
    <row r="28" spans="2:8" x14ac:dyDescent="0.2">
      <c r="B28" s="422" t="s">
        <v>188</v>
      </c>
      <c r="C28" s="423"/>
      <c r="D28" s="425"/>
      <c r="E28" s="425"/>
      <c r="F28" s="425"/>
      <c r="G28" s="425"/>
      <c r="H28" s="426"/>
    </row>
    <row r="29" spans="2:8" ht="15" x14ac:dyDescent="0.25">
      <c r="B29" s="420"/>
      <c r="C29" s="421"/>
      <c r="D29" s="425"/>
      <c r="E29" s="425"/>
      <c r="F29" s="425"/>
      <c r="G29" s="425"/>
      <c r="H29" s="426"/>
    </row>
    <row r="30" spans="2:8" x14ac:dyDescent="0.2">
      <c r="B30" s="422" t="s">
        <v>189</v>
      </c>
      <c r="C30" s="423"/>
      <c r="D30" s="425"/>
      <c r="E30" s="425"/>
      <c r="F30" s="425"/>
      <c r="G30" s="425"/>
      <c r="H30" s="426"/>
    </row>
    <row r="31" spans="2:8" x14ac:dyDescent="0.2">
      <c r="B31" s="431"/>
      <c r="C31" s="432"/>
      <c r="D31" s="425"/>
      <c r="E31" s="425"/>
      <c r="F31" s="425"/>
      <c r="G31" s="425"/>
      <c r="H31" s="426"/>
    </row>
    <row r="32" spans="2:8" ht="15" customHeight="1" x14ac:dyDescent="0.2">
      <c r="B32" s="431"/>
      <c r="C32" s="432"/>
      <c r="D32" s="425"/>
      <c r="E32" s="425"/>
      <c r="F32" s="425"/>
      <c r="G32" s="425"/>
      <c r="H32" s="426"/>
    </row>
    <row r="33" spans="2:8" ht="15" customHeight="1" x14ac:dyDescent="0.2">
      <c r="B33" s="431"/>
      <c r="C33" s="432"/>
      <c r="D33" s="425"/>
      <c r="E33" s="425"/>
      <c r="F33" s="425"/>
      <c r="G33" s="425"/>
      <c r="H33" s="426"/>
    </row>
    <row r="34" spans="2:8" ht="15" x14ac:dyDescent="0.25">
      <c r="B34" s="422" t="s">
        <v>194</v>
      </c>
      <c r="C34" s="423"/>
      <c r="D34" s="413" t="s">
        <v>191</v>
      </c>
      <c r="E34" s="414"/>
      <c r="F34" s="414"/>
      <c r="G34" s="414"/>
      <c r="H34" s="415"/>
    </row>
    <row r="35" spans="2:8" ht="15.75" customHeight="1" x14ac:dyDescent="0.25">
      <c r="B35" s="422" t="s">
        <v>195</v>
      </c>
      <c r="C35" s="423"/>
      <c r="D35" s="413" t="s">
        <v>192</v>
      </c>
      <c r="E35" s="414"/>
      <c r="F35" s="414"/>
      <c r="G35" s="414"/>
      <c r="H35" s="415"/>
    </row>
    <row r="36" spans="2:8" ht="15" x14ac:dyDescent="0.25">
      <c r="B36" s="420"/>
      <c r="C36" s="421"/>
      <c r="D36" s="424"/>
      <c r="E36" s="425"/>
      <c r="F36" s="425"/>
      <c r="G36" s="425"/>
      <c r="H36" s="426"/>
    </row>
    <row r="37" spans="2:8" ht="14.25" customHeight="1" x14ac:dyDescent="0.2">
      <c r="B37" s="422" t="s">
        <v>196</v>
      </c>
      <c r="C37" s="423"/>
      <c r="D37" s="424"/>
      <c r="E37" s="425"/>
      <c r="F37" s="425"/>
      <c r="G37" s="425"/>
      <c r="H37" s="426"/>
    </row>
    <row r="38" spans="2:8" ht="25.5" customHeight="1" x14ac:dyDescent="0.2">
      <c r="B38" s="427"/>
      <c r="C38" s="428"/>
      <c r="D38" s="424"/>
      <c r="E38" s="425"/>
      <c r="F38" s="425"/>
      <c r="G38" s="425"/>
      <c r="H38" s="426"/>
    </row>
    <row r="39" spans="2:8" ht="15" customHeight="1" x14ac:dyDescent="0.2">
      <c r="B39" s="427"/>
      <c r="C39" s="428"/>
      <c r="D39" s="416" t="s">
        <v>193</v>
      </c>
      <c r="E39" s="416"/>
      <c r="F39" s="416"/>
      <c r="G39" s="416"/>
      <c r="H39" s="417"/>
    </row>
    <row r="40" spans="2:8" ht="15" customHeight="1" thickBot="1" x14ac:dyDescent="0.25">
      <c r="B40" s="429"/>
      <c r="C40" s="430"/>
      <c r="D40" s="418"/>
      <c r="E40" s="418"/>
      <c r="F40" s="418"/>
      <c r="G40" s="418"/>
      <c r="H40" s="418"/>
    </row>
    <row r="41" spans="2:8" ht="15.75" thickTop="1" x14ac:dyDescent="0.2">
      <c r="B41" s="412"/>
      <c r="C41" s="412"/>
      <c r="D41" s="419"/>
      <c r="E41" s="419"/>
      <c r="F41" s="419"/>
      <c r="G41" s="419"/>
      <c r="H41" s="419"/>
    </row>
    <row r="42" spans="2:8" ht="15.75" x14ac:dyDescent="0.25">
      <c r="B42" s="212"/>
      <c r="C42" s="213"/>
    </row>
    <row r="43" spans="2:8" ht="15.75" x14ac:dyDescent="0.25">
      <c r="B43" s="212"/>
      <c r="C43" s="213"/>
    </row>
  </sheetData>
  <sheetProtection sheet="1" objects="1" scenarios="1" formatRows="0"/>
  <mergeCells count="24">
    <mergeCell ref="K1:L2"/>
    <mergeCell ref="B9:G9"/>
    <mergeCell ref="B10:G10"/>
    <mergeCell ref="F17:H17"/>
    <mergeCell ref="D26:H26"/>
    <mergeCell ref="D27:H33"/>
    <mergeCell ref="B31:C33"/>
    <mergeCell ref="B30:C30"/>
    <mergeCell ref="B26:C26"/>
    <mergeCell ref="B28:C28"/>
    <mergeCell ref="B29:C29"/>
    <mergeCell ref="B27:C27"/>
    <mergeCell ref="B41:C41"/>
    <mergeCell ref="D34:H34"/>
    <mergeCell ref="D35:H35"/>
    <mergeCell ref="D39:H39"/>
    <mergeCell ref="D40:H40"/>
    <mergeCell ref="D41:H41"/>
    <mergeCell ref="B36:C36"/>
    <mergeCell ref="B34:C34"/>
    <mergeCell ref="D36:H38"/>
    <mergeCell ref="B37:C37"/>
    <mergeCell ref="B38:C40"/>
    <mergeCell ref="B35:C35"/>
  </mergeCells>
  <pageMargins left="0.51181102362204722" right="0.70866141732283472" top="0.55118110236220474" bottom="0.55118110236220474" header="0.31496062992125984" footer="0.31496062992125984"/>
  <pageSetup paperSize="9" scale="96" orientation="landscape" r:id="rId1"/>
  <headerFooter>
    <oddFooter>&amp;L&amp;F - &amp;A&amp;R&amp;P / &amp;N</oddFooter>
  </headerFooter>
  <rowBreaks count="1" manualBreakCount="1">
    <brk id="21"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60"/>
  <sheetViews>
    <sheetView showGridLines="0" topLeftCell="A64" zoomScaleNormal="100" zoomScaleSheetLayoutView="142" workbookViewId="0">
      <selection activeCell="L87" sqref="L87"/>
    </sheetView>
  </sheetViews>
  <sheetFormatPr baseColWidth="10" defaultColWidth="11.42578125" defaultRowHeight="12.75" x14ac:dyDescent="0.25"/>
  <cols>
    <col min="1" max="1" width="1.7109375" style="164" customWidth="1"/>
    <col min="2" max="2" width="11.28515625" style="126" customWidth="1"/>
    <col min="3" max="8" width="10.7109375" style="126" customWidth="1"/>
    <col min="9" max="9" width="11.5703125" style="126" customWidth="1"/>
    <col min="10" max="10" width="1.5703125" style="146" customWidth="1"/>
    <col min="11" max="11" width="1.7109375" style="126" customWidth="1"/>
    <col min="12" max="12" width="4.85546875" style="128" bestFit="1" customWidth="1"/>
    <col min="13" max="13" width="3" style="129" customWidth="1"/>
    <col min="14" max="14" width="16.7109375" style="130" bestFit="1" customWidth="1"/>
    <col min="15" max="15" width="45.7109375" style="129" customWidth="1"/>
    <col min="16" max="16" width="11.42578125" style="126" customWidth="1"/>
    <col min="17" max="16384" width="11.42578125" style="126"/>
  </cols>
  <sheetData>
    <row r="1" spans="1:17" ht="12.75" customHeight="1" x14ac:dyDescent="0.25">
      <c r="A1" s="155"/>
      <c r="B1" s="256">
        <f>L2*56</f>
        <v>1568</v>
      </c>
      <c r="G1" s="127" t="str">
        <f>IF('F0 Etat des lieux '!$C$13="","",'F0 Etat des lieux '!$C$13)</f>
        <v/>
      </c>
      <c r="P1" s="400" t="s">
        <v>259</v>
      </c>
      <c r="Q1" s="401"/>
    </row>
    <row r="2" spans="1:17" ht="12.75" customHeight="1" thickBot="1" x14ac:dyDescent="0.3">
      <c r="A2" s="155"/>
      <c r="G2" s="127" t="str">
        <f>IF('F0 Etat des lieux '!$C$14="","",'F0 Etat des lieux '!$C$14)</f>
        <v/>
      </c>
      <c r="L2" s="131">
        <f>'F2 Objectifs'!F12</f>
        <v>28</v>
      </c>
      <c r="P2" s="402"/>
      <c r="Q2" s="403"/>
    </row>
    <row r="3" spans="1:17" ht="12.75" customHeight="1" x14ac:dyDescent="0.25">
      <c r="A3" s="155"/>
      <c r="O3" s="125" t="str">
        <f>"Nombre de fiches à rédiger : "&amp;'F2 Objectifs'!F12</f>
        <v>Nombre de fiches à rédiger : 28</v>
      </c>
    </row>
    <row r="4" spans="1:17" ht="12.75" customHeight="1" x14ac:dyDescent="0.25">
      <c r="A4" s="155"/>
      <c r="L4" s="439" t="s">
        <v>224</v>
      </c>
      <c r="M4" s="132">
        <f>L2-(L2-1)</f>
        <v>1</v>
      </c>
      <c r="N4" s="133" t="str">
        <f t="shared" ref="N4:N38" si="0">IF(M4="","","Fiche action n° "&amp;M4)</f>
        <v>Fiche action n° 1</v>
      </c>
      <c r="O4" s="134" t="str">
        <f>IF(ISNA(VLOOKUP(N4,'F2 Objectifs'!$A$1:$F$82,2,FALSE)),"",VLOOKUP(N4,'F2 Objectifs'!$A$1:$F$82,2,FALSE))</f>
        <v>Action 1 de l'objectif 1 de l'axe 1</v>
      </c>
      <c r="P4" s="215" t="str">
        <f>IF(ISNA(VLOOKUP(N4,'F2 Objectifs'!$A$1:$U$82,2,FALSE)),"",VLOOKUP(N4,'F2 Objectifs'!$A$1:$U$82,21,FALSE))</f>
        <v>Rédacteur A</v>
      </c>
    </row>
    <row r="5" spans="1:17" ht="15.75" customHeight="1" x14ac:dyDescent="0.25">
      <c r="A5" s="155"/>
      <c r="D5" s="452" t="s">
        <v>200</v>
      </c>
      <c r="E5" s="453"/>
      <c r="F5" s="453"/>
      <c r="G5" s="453"/>
      <c r="H5" s="453"/>
      <c r="I5" s="454"/>
      <c r="L5" s="439"/>
      <c r="M5" s="135">
        <f t="shared" ref="M5:M38" si="1">IF(M4="","",IF(M4+1&gt;$L$2,"",M4+1))</f>
        <v>2</v>
      </c>
      <c r="N5" s="133" t="str">
        <f t="shared" si="0"/>
        <v>Fiche action n° 2</v>
      </c>
      <c r="O5" s="134" t="str">
        <f>IF(ISNA(VLOOKUP(N5,'F2 Objectifs'!$A$1:$F$82,2,FALSE)),"",VLOOKUP(N5,'F2 Objectifs'!$A$1:$F$82,2,FALSE))</f>
        <v>Action 2 de l'objectif 1 de l'axe 1</v>
      </c>
      <c r="P5" s="215" t="str">
        <f>IF(ISNA(VLOOKUP(N5,'F2 Objectifs'!$A$1:$U$82,2,FALSE)),"",VLOOKUP(N5,'F2 Objectifs'!$A$1:$U$82,21,FALSE))</f>
        <v>Rédacteur B</v>
      </c>
    </row>
    <row r="6" spans="1:17" ht="12.75" customHeight="1" x14ac:dyDescent="0.25">
      <c r="A6" s="155"/>
      <c r="B6" s="136">
        <v>1</v>
      </c>
      <c r="D6" s="137"/>
      <c r="E6" s="138"/>
      <c r="F6" s="138"/>
      <c r="G6" s="138"/>
      <c r="H6" s="138"/>
      <c r="I6" s="139"/>
      <c r="L6" s="439"/>
      <c r="M6" s="135">
        <f t="shared" si="1"/>
        <v>3</v>
      </c>
      <c r="N6" s="133" t="str">
        <f t="shared" si="0"/>
        <v>Fiche action n° 3</v>
      </c>
      <c r="O6" s="134" t="str">
        <f>IF(ISNA(VLOOKUP(N6,'F2 Objectifs'!$A$1:$F$82,2,FALSE)),"",VLOOKUP(N6,'F2 Objectifs'!$A$1:$F$82,2,FALSE))</f>
        <v>Action 3 de l'objectif 1 de l'axe 1</v>
      </c>
      <c r="P6" s="215">
        <f>IF(ISNA(VLOOKUP(N6,'F2 Objectifs'!$A$1:$U$82,2,FALSE)),"",VLOOKUP(N6,'F2 Objectifs'!$A$1:$U$82,21,FALSE))</f>
        <v>0</v>
      </c>
    </row>
    <row r="7" spans="1:17" ht="12.75" customHeight="1" x14ac:dyDescent="0.25">
      <c r="A7" s="155"/>
      <c r="D7" s="140" t="str">
        <f>"Fiche action n° "&amp;B6</f>
        <v>Fiche action n° 1</v>
      </c>
      <c r="E7" s="138"/>
      <c r="F7" s="138"/>
      <c r="G7" s="138"/>
      <c r="H7" s="138"/>
      <c r="I7" s="139"/>
      <c r="L7" s="439"/>
      <c r="M7" s="135">
        <f t="shared" si="1"/>
        <v>4</v>
      </c>
      <c r="N7" s="133" t="str">
        <f t="shared" si="0"/>
        <v>Fiche action n° 4</v>
      </c>
      <c r="O7" s="134" t="str">
        <f>IF(ISNA(VLOOKUP(N7,'F2 Objectifs'!$A$1:$F$82,2,FALSE)),"",VLOOKUP(N7,'F2 Objectifs'!$A$1:$F$82,2,FALSE))</f>
        <v>Action 4 de l'objectif 1 de l'axe 1</v>
      </c>
      <c r="P7" s="215">
        <f>IF(ISNA(VLOOKUP(N7,'F2 Objectifs'!$A$1:$U$82,2,FALSE)),"",VLOOKUP(N7,'F2 Objectifs'!$A$1:$U$82,21,FALSE))</f>
        <v>0</v>
      </c>
    </row>
    <row r="8" spans="1:17" ht="15.75" customHeight="1" x14ac:dyDescent="0.25">
      <c r="A8" s="155"/>
      <c r="D8" s="141" t="s">
        <v>201</v>
      </c>
      <c r="E8" s="455" t="str">
        <f>IF(ISNA(VLOOKUP(D7,'F2 Objectifs'!$A$1:$F$82,2,FALSE)),"",VLOOKUP(D7,'F2 Objectifs'!$A$1:$F$82,2,FALSE))</f>
        <v>Action 1 de l'objectif 1 de l'axe 1</v>
      </c>
      <c r="F8" s="455"/>
      <c r="G8" s="455"/>
      <c r="H8" s="455"/>
      <c r="I8" s="456"/>
      <c r="L8" s="439"/>
      <c r="M8" s="135">
        <f t="shared" si="1"/>
        <v>5</v>
      </c>
      <c r="N8" s="133" t="str">
        <f t="shared" si="0"/>
        <v>Fiche action n° 5</v>
      </c>
      <c r="O8" s="134" t="str">
        <f>IF(ISNA(VLOOKUP(N8,'F2 Objectifs'!$A$1:$F$82,2,FALSE)),"",VLOOKUP(N8,'F2 Objectifs'!$A$1:$F$82,2,FALSE))</f>
        <v>Action 5 de l'objectif 1 de l'axe 1</v>
      </c>
      <c r="P8" s="215">
        <f>IF(ISNA(VLOOKUP(N8,'F2 Objectifs'!$A$1:$U$82,2,FALSE)),"",VLOOKUP(N8,'F2 Objectifs'!$A$1:$U$82,21,FALSE))</f>
        <v>0</v>
      </c>
    </row>
    <row r="9" spans="1:17" ht="13.5" customHeight="1" thickBot="1" x14ac:dyDescent="0.3">
      <c r="A9" s="155"/>
      <c r="L9" s="439"/>
      <c r="M9" s="135">
        <f t="shared" si="1"/>
        <v>6</v>
      </c>
      <c r="N9" s="133" t="str">
        <f t="shared" si="0"/>
        <v>Fiche action n° 6</v>
      </c>
      <c r="O9" s="134" t="str">
        <f>IF(ISNA(VLOOKUP(N9,'F2 Objectifs'!$A$1:$F$82,2,FALSE)),"",VLOOKUP(N9,'F2 Objectifs'!$A$1:$F$82,2,FALSE))</f>
        <v>Action 6 de l'objectif 1 de l'axe 1</v>
      </c>
      <c r="P9" s="215">
        <f>IF(ISNA(VLOOKUP(N9,'F2 Objectifs'!$A$1:$U$82,2,FALSE)),"",VLOOKUP(N9,'F2 Objectifs'!$A$1:$U$82,21,FALSE))</f>
        <v>0</v>
      </c>
    </row>
    <row r="10" spans="1:17" ht="20.100000000000001" customHeight="1" x14ac:dyDescent="0.25">
      <c r="A10" s="155"/>
      <c r="B10" s="449" t="str">
        <f>IF(ISNA(VLOOKUP(D7,'F2 Objectifs'!$A$1:$F$82,3,FALSE)),"",VLOOKUP(D7,'F2 Objectifs'!$A$1:$F$82,3,FALSE))</f>
        <v xml:space="preserve">Axe 1 : connaître, comprendre et utiliser les langages  </v>
      </c>
      <c r="C10" s="450"/>
      <c r="D10" s="450"/>
      <c r="E10" s="450"/>
      <c r="F10" s="450"/>
      <c r="G10" s="450"/>
      <c r="H10" s="450"/>
      <c r="I10" s="451"/>
      <c r="L10" s="439"/>
      <c r="M10" s="135">
        <f t="shared" si="1"/>
        <v>7</v>
      </c>
      <c r="N10" s="133" t="str">
        <f t="shared" si="0"/>
        <v>Fiche action n° 7</v>
      </c>
      <c r="O10" s="134" t="str">
        <f>IF(ISNA(VLOOKUP(N10,'F2 Objectifs'!$A$1:$F$82,2,FALSE)),"",VLOOKUP(N10,'F2 Objectifs'!$A$1:$F$82,2,FALSE))</f>
        <v>Action 7 de l'objectif 1 de l'axe 1</v>
      </c>
      <c r="P10" s="215">
        <f>IF(ISNA(VLOOKUP(N10,'F2 Objectifs'!$A$1:$U$82,2,FALSE)),"",VLOOKUP(N10,'F2 Objectifs'!$A$1:$U$82,21,FALSE))</f>
        <v>0</v>
      </c>
    </row>
    <row r="11" spans="1:17" ht="20.100000000000001" customHeight="1" x14ac:dyDescent="0.25">
      <c r="A11" s="155"/>
      <c r="B11" s="142" t="s">
        <v>220</v>
      </c>
      <c r="C11" s="457" t="str">
        <f>IF(ISNA(VLOOKUP(D7,'F2 Objectifs'!$A$1:$F$82,4,FALSE)),"",VLOOKUP(D7,'F2 Objectifs'!$A$1:$F$82,4,FALSE))</f>
        <v>Objectif 1 de l'axe 1</v>
      </c>
      <c r="D11" s="457"/>
      <c r="E11" s="457"/>
      <c r="F11" s="457"/>
      <c r="G11" s="457"/>
      <c r="H11" s="457"/>
      <c r="I11" s="458"/>
      <c r="L11" s="439"/>
      <c r="M11" s="135">
        <f t="shared" si="1"/>
        <v>8</v>
      </c>
      <c r="N11" s="133" t="str">
        <f t="shared" si="0"/>
        <v>Fiche action n° 8</v>
      </c>
      <c r="O11" s="134" t="str">
        <f>IF(ISNA(VLOOKUP(N11,'F2 Objectifs'!$A$1:$F$82,2,FALSE)),"",VLOOKUP(N11,'F2 Objectifs'!$A$1:$F$82,2,FALSE))</f>
        <v>Action 8 de l'objectif 1 de l'axe 1</v>
      </c>
      <c r="P11" s="215">
        <f>IF(ISNA(VLOOKUP(N11,'F2 Objectifs'!$A$1:$U$82,2,FALSE)),"",VLOOKUP(N11,'F2 Objectifs'!$A$1:$U$82,21,FALSE))</f>
        <v>0</v>
      </c>
    </row>
    <row r="12" spans="1:17" ht="20.100000000000001" customHeight="1" thickBot="1" x14ac:dyDescent="0.3">
      <c r="A12" s="155"/>
      <c r="B12" s="143" t="s">
        <v>221</v>
      </c>
      <c r="C12" s="459" t="str">
        <f>IF(ISNA(VLOOKUP(D7,'F2 Objectifs'!$A$1:$F$82,5,FALSE)),"",VLOOKUP(D7,'F2 Objectifs'!$A$1:$F$82,5,FALSE))</f>
        <v>Indicateur de l'objectif 1 de l'axe 1</v>
      </c>
      <c r="D12" s="459"/>
      <c r="E12" s="459"/>
      <c r="F12" s="459"/>
      <c r="G12" s="459"/>
      <c r="H12" s="459"/>
      <c r="I12" s="460"/>
      <c r="L12" s="439"/>
      <c r="M12" s="135">
        <f t="shared" si="1"/>
        <v>9</v>
      </c>
      <c r="N12" s="133" t="str">
        <f t="shared" si="0"/>
        <v>Fiche action n° 9</v>
      </c>
      <c r="O12" s="134" t="str">
        <f>IF(ISNA(VLOOKUP(N12,'F2 Objectifs'!$A$1:$F$82,2,FALSE)),"",VLOOKUP(N12,'F2 Objectifs'!$A$1:$F$82,2,FALSE))</f>
        <v>Action 1 de l'objectif 2 de l'axe 1</v>
      </c>
      <c r="P12" s="215" t="str">
        <f>IF(ISNA(VLOOKUP(N12,'F2 Objectifs'!$A$1:$U$82,2,FALSE)),"",VLOOKUP(N12,'F2 Objectifs'!$A$1:$U$82,21,FALSE))</f>
        <v>Rédacteur A</v>
      </c>
    </row>
    <row r="13" spans="1:17" s="146" customFormat="1" thickBot="1" x14ac:dyDescent="0.3">
      <c r="A13" s="155"/>
      <c r="B13" s="144"/>
      <c r="C13" s="145"/>
      <c r="D13" s="145"/>
      <c r="E13" s="145"/>
      <c r="F13" s="145"/>
      <c r="G13" s="145"/>
      <c r="L13" s="439"/>
      <c r="M13" s="135">
        <f t="shared" si="1"/>
        <v>10</v>
      </c>
      <c r="N13" s="133" t="str">
        <f t="shared" si="0"/>
        <v>Fiche action n° 10</v>
      </c>
      <c r="O13" s="134" t="str">
        <f>IF(ISNA(VLOOKUP(N13,'F2 Objectifs'!$A$1:$F$82,2,FALSE)),"",VLOOKUP(N13,'F2 Objectifs'!$A$1:$F$82,2,FALSE))</f>
        <v>Action 2 de l'objectif 2 de l'axe 1</v>
      </c>
      <c r="P13" s="215">
        <f>IF(ISNA(VLOOKUP(N13,'F2 Objectifs'!$A$1:$U$82,2,FALSE)),"",VLOOKUP(N13,'F2 Objectifs'!$A$1:$U$82,21,FALSE))</f>
        <v>0</v>
      </c>
    </row>
    <row r="14" spans="1:17" ht="13.5" customHeight="1" x14ac:dyDescent="0.25">
      <c r="A14" s="155"/>
      <c r="B14" s="147"/>
      <c r="C14" s="462" t="s">
        <v>223</v>
      </c>
      <c r="D14" s="463"/>
      <c r="E14" s="463"/>
      <c r="F14" s="463"/>
      <c r="G14" s="463"/>
      <c r="H14" s="464"/>
      <c r="L14" s="439"/>
      <c r="M14" s="135">
        <f t="shared" si="1"/>
        <v>11</v>
      </c>
      <c r="N14" s="133" t="str">
        <f t="shared" si="0"/>
        <v>Fiche action n° 11</v>
      </c>
      <c r="O14" s="134" t="str">
        <f>IF(ISNA(VLOOKUP(N14,'F2 Objectifs'!$A$1:$F$82,2,FALSE)),"",VLOOKUP(N14,'F2 Objectifs'!$A$1:$F$82,2,FALSE))</f>
        <v>Action 3 de l'objectif 2 de l'axe 1</v>
      </c>
      <c r="P14" s="215">
        <f>IF(ISNA(VLOOKUP(N14,'F2 Objectifs'!$A$1:$U$82,2,FALSE)),"",VLOOKUP(N14,'F2 Objectifs'!$A$1:$U$82,21,FALSE))</f>
        <v>0</v>
      </c>
    </row>
    <row r="15" spans="1:17" ht="20.100000000000001" customHeight="1" x14ac:dyDescent="0.25">
      <c r="A15" s="155"/>
      <c r="C15" s="148" t="s">
        <v>202</v>
      </c>
      <c r="D15" s="149" t="s">
        <v>203</v>
      </c>
      <c r="E15" s="149" t="s">
        <v>204</v>
      </c>
      <c r="F15" s="149" t="s">
        <v>205</v>
      </c>
      <c r="G15" s="149" t="s">
        <v>206</v>
      </c>
      <c r="H15" s="461" t="s">
        <v>222</v>
      </c>
      <c r="L15" s="439"/>
      <c r="M15" s="135">
        <f t="shared" si="1"/>
        <v>12</v>
      </c>
      <c r="N15" s="133" t="str">
        <f t="shared" si="0"/>
        <v>Fiche action n° 12</v>
      </c>
      <c r="O15" s="134" t="str">
        <f>IF(ISNA(VLOOKUP(N15,'F2 Objectifs'!$A$1:$F$82,2,FALSE)),"",VLOOKUP(N15,'F2 Objectifs'!$A$1:$F$82,2,FALSE))</f>
        <v>Action 4 de l'objectif 2 de l'axe 1</v>
      </c>
      <c r="P15" s="215">
        <f>IF(ISNA(VLOOKUP(N15,'F2 Objectifs'!$A$1:$U$82,2,FALSE)),"",VLOOKUP(N15,'F2 Objectifs'!$A$1:$U$82,21,FALSE))</f>
        <v>0</v>
      </c>
    </row>
    <row r="16" spans="1:17" ht="20.100000000000001" customHeight="1" x14ac:dyDescent="0.25">
      <c r="A16" s="155"/>
      <c r="C16" s="148" t="s">
        <v>207</v>
      </c>
      <c r="D16" s="149" t="s">
        <v>208</v>
      </c>
      <c r="E16" s="149" t="s">
        <v>209</v>
      </c>
      <c r="F16" s="149" t="s">
        <v>210</v>
      </c>
      <c r="G16" s="149" t="s">
        <v>219</v>
      </c>
      <c r="H16" s="461"/>
      <c r="L16" s="439"/>
      <c r="M16" s="135">
        <f t="shared" si="1"/>
        <v>13</v>
      </c>
      <c r="N16" s="133" t="str">
        <f t="shared" si="0"/>
        <v>Fiche action n° 13</v>
      </c>
      <c r="O16" s="134" t="str">
        <f>IF(ISNA(VLOOKUP(N16,'F2 Objectifs'!$A$1:$F$82,2,FALSE)),"",VLOOKUP(N16,'F2 Objectifs'!$A$1:$F$82,2,FALSE))</f>
        <v>Action 5 de l'objectif 2 de l'axe 1</v>
      </c>
      <c r="P16" s="215">
        <f>IF(ISNA(VLOOKUP(N16,'F2 Objectifs'!$A$1:$U$82,2,FALSE)),"",VLOOKUP(N16,'F2 Objectifs'!$A$1:$U$82,21,FALSE))</f>
        <v>0</v>
      </c>
    </row>
    <row r="17" spans="1:16" ht="20.100000000000001" customHeight="1" thickBot="1" x14ac:dyDescent="0.3">
      <c r="A17" s="155"/>
      <c r="C17" s="150"/>
      <c r="D17" s="151"/>
      <c r="E17" s="152" t="s">
        <v>211</v>
      </c>
      <c r="F17" s="153"/>
      <c r="G17" s="151"/>
      <c r="H17" s="154"/>
      <c r="L17" s="439"/>
      <c r="M17" s="135">
        <f t="shared" si="1"/>
        <v>14</v>
      </c>
      <c r="N17" s="133" t="str">
        <f t="shared" si="0"/>
        <v>Fiche action n° 14</v>
      </c>
      <c r="O17" s="134" t="str">
        <f>IF(ISNA(VLOOKUP(N17,'F2 Objectifs'!$A$1:$F$82,2,FALSE)),"",VLOOKUP(N17,'F2 Objectifs'!$A$1:$F$82,2,FALSE))</f>
        <v xml:space="preserve">Action 6 de l'objectif 2 de l'axe 1 </v>
      </c>
      <c r="P17" s="215">
        <f>IF(ISNA(VLOOKUP(N17,'F2 Objectifs'!$A$1:$U$82,2,FALSE)),"",VLOOKUP(N17,'F2 Objectifs'!$A$1:$U$82,21,FALSE))</f>
        <v>0</v>
      </c>
    </row>
    <row r="18" spans="1:16" s="155" customFormat="1" thickBot="1" x14ac:dyDescent="0.3">
      <c r="C18" s="156"/>
      <c r="D18" s="157"/>
      <c r="E18" s="158"/>
      <c r="F18" s="157"/>
      <c r="G18" s="157"/>
      <c r="H18" s="157"/>
      <c r="L18" s="439"/>
      <c r="M18" s="135">
        <f t="shared" si="1"/>
        <v>15</v>
      </c>
      <c r="N18" s="133" t="str">
        <f t="shared" si="0"/>
        <v>Fiche action n° 15</v>
      </c>
      <c r="O18" s="134" t="str">
        <f>IF(ISNA(VLOOKUP(N18,'F2 Objectifs'!$A$1:$F$82,2,FALSE)),"",VLOOKUP(N18,'F2 Objectifs'!$A$1:$F$82,2,FALSE))</f>
        <v>Action 7 de l'objectif 2 de l'axe 1</v>
      </c>
      <c r="P18" s="215">
        <f>IF(ISNA(VLOOKUP(N18,'F2 Objectifs'!$A$1:$U$82,2,FALSE)),"",VLOOKUP(N18,'F2 Objectifs'!$A$1:$U$82,21,FALSE))</f>
        <v>0</v>
      </c>
    </row>
    <row r="19" spans="1:16" s="164" customFormat="1" ht="12.75" customHeight="1" x14ac:dyDescent="0.25">
      <c r="A19" s="155"/>
      <c r="B19" s="159" t="s">
        <v>212</v>
      </c>
      <c r="C19" s="160"/>
      <c r="D19" s="161"/>
      <c r="E19" s="162"/>
      <c r="F19" s="161"/>
      <c r="G19" s="161"/>
      <c r="H19" s="161"/>
      <c r="I19" s="163"/>
      <c r="J19" s="155"/>
      <c r="L19" s="439"/>
      <c r="M19" s="135">
        <f t="shared" si="1"/>
        <v>16</v>
      </c>
      <c r="N19" s="133" t="str">
        <f t="shared" si="0"/>
        <v>Fiche action n° 16</v>
      </c>
      <c r="O19" s="134" t="str">
        <f>IF(ISNA(VLOOKUP(N19,'F2 Objectifs'!$A$1:$F$82,2,FALSE)),"",VLOOKUP(N19,'F2 Objectifs'!$A$1:$F$82,2,FALSE))</f>
        <v>Action 8 de l'objectif 2 de l'axe 1</v>
      </c>
      <c r="P19" s="215">
        <f>IF(ISNA(VLOOKUP(N19,'F2 Objectifs'!$A$1:$U$82,2,FALSE)),"",VLOOKUP(N19,'F2 Objectifs'!$A$1:$U$82,21,FALSE))</f>
        <v>0</v>
      </c>
    </row>
    <row r="20" spans="1:16" s="164" customFormat="1" ht="12.75" customHeight="1" x14ac:dyDescent="0.25">
      <c r="A20" s="255"/>
      <c r="B20" s="440"/>
      <c r="C20" s="441"/>
      <c r="D20" s="441"/>
      <c r="E20" s="441"/>
      <c r="F20" s="441"/>
      <c r="G20" s="441"/>
      <c r="H20" s="441"/>
      <c r="I20" s="442"/>
      <c r="J20" s="155"/>
      <c r="L20" s="439"/>
      <c r="M20" s="135">
        <f t="shared" si="1"/>
        <v>17</v>
      </c>
      <c r="N20" s="133" t="str">
        <f t="shared" si="0"/>
        <v>Fiche action n° 17</v>
      </c>
      <c r="O20" s="134" t="str">
        <f>IF(ISNA(VLOOKUP(N20,'F2 Objectifs'!$A$1:$F$82,2,FALSE)),"",VLOOKUP(N20,'F2 Objectifs'!$A$1:$F$82,2,FALSE))</f>
        <v>Action 1 de l'objectif 1 de l'axe 2</v>
      </c>
      <c r="P20" s="215" t="str">
        <f>IF(ISNA(VLOOKUP(N20,'F2 Objectifs'!$A$1:$U$82,2,FALSE)),"",VLOOKUP(N20,'F2 Objectifs'!$A$1:$U$82,21,FALSE))</f>
        <v>Rédacteur A</v>
      </c>
    </row>
    <row r="21" spans="1:16" s="164" customFormat="1" ht="12.75" customHeight="1" x14ac:dyDescent="0.25">
      <c r="A21" s="255"/>
      <c r="B21" s="440"/>
      <c r="C21" s="441"/>
      <c r="D21" s="441"/>
      <c r="E21" s="441"/>
      <c r="F21" s="441"/>
      <c r="G21" s="441"/>
      <c r="H21" s="441"/>
      <c r="I21" s="442"/>
      <c r="J21" s="155"/>
      <c r="L21" s="439"/>
      <c r="M21" s="135">
        <f t="shared" si="1"/>
        <v>18</v>
      </c>
      <c r="N21" s="165" t="str">
        <f t="shared" si="0"/>
        <v>Fiche action n° 18</v>
      </c>
      <c r="O21" s="166" t="str">
        <f>IF(ISNA(VLOOKUP(N21,'F2 Objectifs'!$A$1:$F$82,2,FALSE)),"",VLOOKUP(N21,'F2 Objectifs'!$A$1:$F$82,2,FALSE))</f>
        <v>Action 2 de l'objectif 1 de l'axe 2</v>
      </c>
      <c r="P21" s="215">
        <f>IF(ISNA(VLOOKUP(N21,'F2 Objectifs'!$A$1:$U$82,2,FALSE)),"",VLOOKUP(N21,'F2 Objectifs'!$A$1:$U$82,21,FALSE))</f>
        <v>0</v>
      </c>
    </row>
    <row r="22" spans="1:16" s="164" customFormat="1" ht="12.75" customHeight="1" x14ac:dyDescent="0.25">
      <c r="A22" s="255"/>
      <c r="B22" s="440"/>
      <c r="C22" s="441"/>
      <c r="D22" s="441"/>
      <c r="E22" s="441"/>
      <c r="F22" s="441"/>
      <c r="G22" s="441"/>
      <c r="H22" s="441"/>
      <c r="I22" s="442"/>
      <c r="J22" s="155"/>
      <c r="L22" s="439"/>
      <c r="M22" s="135">
        <f t="shared" si="1"/>
        <v>19</v>
      </c>
      <c r="N22" s="165" t="str">
        <f t="shared" si="0"/>
        <v>Fiche action n° 19</v>
      </c>
      <c r="O22" s="166" t="str">
        <f>IF(ISNA(VLOOKUP(N22,'F2 Objectifs'!$A$1:$F$82,2,FALSE)),"",VLOOKUP(N22,'F2 Objectifs'!$A$1:$F$82,2,FALSE))</f>
        <v>Etc.</v>
      </c>
      <c r="P22" s="215">
        <f>IF(ISNA(VLOOKUP(N22,'F2 Objectifs'!$A$1:$U$82,2,FALSE)),"",VLOOKUP(N22,'F2 Objectifs'!$A$1:$U$82,21,FALSE))</f>
        <v>0</v>
      </c>
    </row>
    <row r="23" spans="1:16" s="164" customFormat="1" ht="12.75" customHeight="1" x14ac:dyDescent="0.25">
      <c r="A23" s="255"/>
      <c r="B23" s="440"/>
      <c r="C23" s="441"/>
      <c r="D23" s="441"/>
      <c r="E23" s="441"/>
      <c r="F23" s="441"/>
      <c r="G23" s="441"/>
      <c r="H23" s="441"/>
      <c r="I23" s="442"/>
      <c r="J23" s="155"/>
      <c r="L23" s="439"/>
      <c r="M23" s="135">
        <f t="shared" si="1"/>
        <v>20</v>
      </c>
      <c r="N23" s="165" t="str">
        <f t="shared" si="0"/>
        <v>Fiche action n° 20</v>
      </c>
      <c r="O23" s="166" t="str">
        <f>IF(ISNA(VLOOKUP(N23,'F2 Objectifs'!$A$1:$F$82,2,FALSE)),"",VLOOKUP(N23,'F2 Objectifs'!$A$1:$F$82,2,FALSE))</f>
        <v>Action 1 de l'objectif 2 de l'axe 2</v>
      </c>
      <c r="P23" s="215" t="str">
        <f>IF(ISNA(VLOOKUP(N23,'F2 Objectifs'!$A$1:$U$82,2,FALSE)),"",VLOOKUP(N23,'F2 Objectifs'!$A$1:$U$82,21,FALSE))</f>
        <v>Rédacteur A</v>
      </c>
    </row>
    <row r="24" spans="1:16" s="164" customFormat="1" ht="12.75" customHeight="1" x14ac:dyDescent="0.25">
      <c r="A24" s="255"/>
      <c r="B24" s="443"/>
      <c r="C24" s="444"/>
      <c r="D24" s="444"/>
      <c r="E24" s="444"/>
      <c r="F24" s="444"/>
      <c r="G24" s="444"/>
      <c r="H24" s="444"/>
      <c r="I24" s="445"/>
      <c r="J24" s="155"/>
      <c r="L24" s="439"/>
      <c r="M24" s="135">
        <f t="shared" si="1"/>
        <v>21</v>
      </c>
      <c r="N24" s="165" t="str">
        <f t="shared" si="0"/>
        <v>Fiche action n° 21</v>
      </c>
      <c r="O24" s="166" t="str">
        <f>IF(ISNA(VLOOKUP(N24,'F2 Objectifs'!$A$1:$F$82,2,FALSE)),"",VLOOKUP(N24,'F2 Objectifs'!$A$1:$F$82,2,FALSE))</f>
        <v>Action 2 de l'objectif 2 de l'axe 2</v>
      </c>
      <c r="P24" s="215">
        <f>IF(ISNA(VLOOKUP(N24,'F2 Objectifs'!$A$1:$U$82,2,FALSE)),"",VLOOKUP(N24,'F2 Objectifs'!$A$1:$U$82,21,FALSE))</f>
        <v>0</v>
      </c>
    </row>
    <row r="25" spans="1:16" s="164" customFormat="1" ht="12.75" customHeight="1" x14ac:dyDescent="0.25">
      <c r="A25" s="155"/>
      <c r="B25" s="167" t="s">
        <v>213</v>
      </c>
      <c r="C25" s="168"/>
      <c r="D25" s="169"/>
      <c r="E25" s="170"/>
      <c r="F25" s="169"/>
      <c r="G25" s="169"/>
      <c r="H25" s="169"/>
      <c r="I25" s="171"/>
      <c r="J25" s="155"/>
      <c r="L25" s="439"/>
      <c r="M25" s="135">
        <f t="shared" si="1"/>
        <v>22</v>
      </c>
      <c r="N25" s="165" t="str">
        <f t="shared" si="0"/>
        <v>Fiche action n° 22</v>
      </c>
      <c r="O25" s="166" t="str">
        <f>IF(ISNA(VLOOKUP(N25,'F2 Objectifs'!$A$1:$F$82,2,FALSE)),"",VLOOKUP(N25,'F2 Objectifs'!$A$1:$F$82,2,FALSE))</f>
        <v>Etc.</v>
      </c>
      <c r="P25" s="215">
        <f>IF(ISNA(VLOOKUP(N25,'F2 Objectifs'!$A$1:$U$82,2,FALSE)),"",VLOOKUP(N25,'F2 Objectifs'!$A$1:$U$82,21,FALSE))</f>
        <v>0</v>
      </c>
    </row>
    <row r="26" spans="1:16" s="164" customFormat="1" ht="12.75" customHeight="1" x14ac:dyDescent="0.25">
      <c r="A26" s="255"/>
      <c r="B26" s="440"/>
      <c r="C26" s="441"/>
      <c r="D26" s="441"/>
      <c r="E26" s="441"/>
      <c r="F26" s="441"/>
      <c r="G26" s="441"/>
      <c r="H26" s="441"/>
      <c r="I26" s="442"/>
      <c r="J26" s="155"/>
      <c r="L26" s="439"/>
      <c r="M26" s="135">
        <f t="shared" si="1"/>
        <v>23</v>
      </c>
      <c r="N26" s="165" t="str">
        <f t="shared" si="0"/>
        <v>Fiche action n° 23</v>
      </c>
      <c r="O26" s="166" t="str">
        <f>IF(ISNA(VLOOKUP(N26,'F2 Objectifs'!$A$1:$F$82,2,FALSE)),"",VLOOKUP(N26,'F2 Objectifs'!$A$1:$F$82,2,FALSE))</f>
        <v>Action 1 de l'objectif 1 de l'axe 3</v>
      </c>
      <c r="P26" s="215" t="str">
        <f>IF(ISNA(VLOOKUP(N26,'F2 Objectifs'!$A$1:$U$82,2,FALSE)),"",VLOOKUP(N26,'F2 Objectifs'!$A$1:$U$82,21,FALSE))</f>
        <v>Rédacteur A</v>
      </c>
    </row>
    <row r="27" spans="1:16" s="164" customFormat="1" ht="12.75" customHeight="1" x14ac:dyDescent="0.25">
      <c r="A27" s="255"/>
      <c r="B27" s="440"/>
      <c r="C27" s="441"/>
      <c r="D27" s="441"/>
      <c r="E27" s="441"/>
      <c r="F27" s="441"/>
      <c r="G27" s="441"/>
      <c r="H27" s="441"/>
      <c r="I27" s="442"/>
      <c r="J27" s="155"/>
      <c r="L27" s="439"/>
      <c r="M27" s="135">
        <f t="shared" si="1"/>
        <v>24</v>
      </c>
      <c r="N27" s="165" t="str">
        <f t="shared" si="0"/>
        <v>Fiche action n° 24</v>
      </c>
      <c r="O27" s="166" t="str">
        <f>IF(ISNA(VLOOKUP(N27,'F2 Objectifs'!$A$1:$F$82,2,FALSE)),"",VLOOKUP(N27,'F2 Objectifs'!$A$1:$F$82,2,FALSE))</f>
        <v>Action 2 de l'objectif 1 de l'axe 3</v>
      </c>
      <c r="P27" s="215">
        <f>IF(ISNA(VLOOKUP(N27,'F2 Objectifs'!$A$1:$U$82,2,FALSE)),"",VLOOKUP(N27,'F2 Objectifs'!$A$1:$U$82,21,FALSE))</f>
        <v>0</v>
      </c>
    </row>
    <row r="28" spans="1:16" s="164" customFormat="1" ht="12.75" customHeight="1" x14ac:dyDescent="0.25">
      <c r="A28" s="255"/>
      <c r="B28" s="440"/>
      <c r="C28" s="441"/>
      <c r="D28" s="441"/>
      <c r="E28" s="441"/>
      <c r="F28" s="441"/>
      <c r="G28" s="441"/>
      <c r="H28" s="441"/>
      <c r="I28" s="442"/>
      <c r="J28" s="155"/>
      <c r="L28" s="439"/>
      <c r="M28" s="135">
        <f t="shared" si="1"/>
        <v>25</v>
      </c>
      <c r="N28" s="165" t="str">
        <f t="shared" si="0"/>
        <v>Fiche action n° 25</v>
      </c>
      <c r="O28" s="166" t="str">
        <f>IF(ISNA(VLOOKUP(N28,'F2 Objectifs'!$A$1:$F$82,2,FALSE)),"",VLOOKUP(N28,'F2 Objectifs'!$A$1:$F$82,2,FALSE))</f>
        <v>Etc.</v>
      </c>
      <c r="P28" s="215">
        <f>IF(ISNA(VLOOKUP(N28,'F2 Objectifs'!$A$1:$U$82,2,FALSE)),"",VLOOKUP(N28,'F2 Objectifs'!$A$1:$U$82,21,FALSE))</f>
        <v>0</v>
      </c>
    </row>
    <row r="29" spans="1:16" s="164" customFormat="1" ht="12.75" customHeight="1" x14ac:dyDescent="0.25">
      <c r="A29" s="255"/>
      <c r="B29" s="440"/>
      <c r="C29" s="441"/>
      <c r="D29" s="441"/>
      <c r="E29" s="441"/>
      <c r="F29" s="441"/>
      <c r="G29" s="441"/>
      <c r="H29" s="441"/>
      <c r="I29" s="442"/>
      <c r="J29" s="155"/>
      <c r="L29" s="439"/>
      <c r="M29" s="135">
        <f t="shared" si="1"/>
        <v>26</v>
      </c>
      <c r="N29" s="165" t="str">
        <f t="shared" si="0"/>
        <v>Fiche action n° 26</v>
      </c>
      <c r="O29" s="166" t="str">
        <f>IF(ISNA(VLOOKUP(N29,'F2 Objectifs'!$A$1:$F$82,2,FALSE)),"",VLOOKUP(N29,'F2 Objectifs'!$A$1:$F$82,2,FALSE))</f>
        <v>Action 1 de l'objectif 2 de l'axe 3</v>
      </c>
      <c r="P29" s="215" t="str">
        <f>IF(ISNA(VLOOKUP(N29,'F2 Objectifs'!$A$1:$U$82,2,FALSE)),"",VLOOKUP(N29,'F2 Objectifs'!$A$1:$U$82,21,FALSE))</f>
        <v>Rédacteur A</v>
      </c>
    </row>
    <row r="30" spans="1:16" s="164" customFormat="1" ht="12.75" customHeight="1" x14ac:dyDescent="0.25">
      <c r="A30" s="255"/>
      <c r="B30" s="443"/>
      <c r="C30" s="444"/>
      <c r="D30" s="444"/>
      <c r="E30" s="444"/>
      <c r="F30" s="444"/>
      <c r="G30" s="444"/>
      <c r="H30" s="444"/>
      <c r="I30" s="445"/>
      <c r="J30" s="155"/>
      <c r="L30" s="439"/>
      <c r="M30" s="135">
        <f t="shared" si="1"/>
        <v>27</v>
      </c>
      <c r="N30" s="165" t="str">
        <f t="shared" si="0"/>
        <v>Fiche action n° 27</v>
      </c>
      <c r="O30" s="166" t="str">
        <f>IF(ISNA(VLOOKUP(N30,'F2 Objectifs'!$A$1:$F$82,2,FALSE)),"",VLOOKUP(N30,'F2 Objectifs'!$A$1:$F$82,2,FALSE))</f>
        <v>Action 2 de l'objectif 2 de l'axe 3</v>
      </c>
      <c r="P30" s="215">
        <f>IF(ISNA(VLOOKUP(N30,'F2 Objectifs'!$A$1:$U$82,2,FALSE)),"",VLOOKUP(N30,'F2 Objectifs'!$A$1:$U$82,21,FALSE))</f>
        <v>0</v>
      </c>
    </row>
    <row r="31" spans="1:16" s="164" customFormat="1" ht="12.75" customHeight="1" x14ac:dyDescent="0.3">
      <c r="A31" s="155"/>
      <c r="B31" s="167" t="s">
        <v>214</v>
      </c>
      <c r="C31" s="168"/>
      <c r="D31" s="169"/>
      <c r="E31" s="170"/>
      <c r="F31" s="169"/>
      <c r="G31" s="169"/>
      <c r="H31" s="169"/>
      <c r="I31" s="171"/>
      <c r="J31" s="155"/>
      <c r="L31" s="439"/>
      <c r="M31" s="135">
        <f t="shared" si="1"/>
        <v>28</v>
      </c>
      <c r="N31" s="165" t="str">
        <f t="shared" si="0"/>
        <v>Fiche action n° 28</v>
      </c>
      <c r="O31" s="166" t="str">
        <f>IF(ISNA(VLOOKUP(N31,'F2 Objectifs'!$A$1:$F$82,2,FALSE)),"",VLOOKUP(N31,'F2 Objectifs'!$A$1:$F$82,2,FALSE))</f>
        <v>Etc.</v>
      </c>
      <c r="P31" s="215">
        <f>IF(ISNA(VLOOKUP(N31,'F2 Objectifs'!$A$1:$U$82,2,FALSE)),"",VLOOKUP(N31,'F2 Objectifs'!$A$1:$U$82,21,FALSE))</f>
        <v>0</v>
      </c>
    </row>
    <row r="32" spans="1:16" s="164" customFormat="1" ht="12.75" customHeight="1" x14ac:dyDescent="0.25">
      <c r="A32" s="255"/>
      <c r="B32" s="440"/>
      <c r="C32" s="441"/>
      <c r="D32" s="441"/>
      <c r="E32" s="441"/>
      <c r="F32" s="441"/>
      <c r="G32" s="441"/>
      <c r="H32" s="441"/>
      <c r="I32" s="442"/>
      <c r="J32" s="155"/>
      <c r="L32" s="439"/>
      <c r="M32" s="135" t="str">
        <f t="shared" si="1"/>
        <v/>
      </c>
      <c r="N32" s="165" t="str">
        <f t="shared" si="0"/>
        <v/>
      </c>
      <c r="O32" s="166" t="str">
        <f>IF(ISNA(VLOOKUP(N32,'F2 Objectifs'!$A$1:$F$82,2,FALSE)),"",VLOOKUP(N32,'F2 Objectifs'!$A$1:$F$82,2,FALSE))</f>
        <v/>
      </c>
      <c r="P32" s="215">
        <f>IF(ISNA(VLOOKUP(N32,'F2 Objectifs'!$A$1:$U$82,2,FALSE)),"",VLOOKUP(N32,'F2 Objectifs'!$A$1:$U$82,21,FALSE))</f>
        <v>0</v>
      </c>
    </row>
    <row r="33" spans="1:16" s="164" customFormat="1" ht="12.75" customHeight="1" x14ac:dyDescent="0.25">
      <c r="A33" s="255"/>
      <c r="B33" s="440"/>
      <c r="C33" s="441"/>
      <c r="D33" s="441"/>
      <c r="E33" s="441"/>
      <c r="F33" s="441"/>
      <c r="G33" s="441"/>
      <c r="H33" s="441"/>
      <c r="I33" s="442"/>
      <c r="J33" s="155"/>
      <c r="L33" s="439"/>
      <c r="M33" s="135" t="str">
        <f t="shared" si="1"/>
        <v/>
      </c>
      <c r="N33" s="165" t="str">
        <f t="shared" si="0"/>
        <v/>
      </c>
      <c r="O33" s="166" t="str">
        <f>IF(ISNA(VLOOKUP(N33,'F2 Objectifs'!$A$1:$F$82,2,FALSE)),"",VLOOKUP(N33,'F2 Objectifs'!$A$1:$F$82,2,FALSE))</f>
        <v/>
      </c>
      <c r="P33" s="215">
        <f>IF(ISNA(VLOOKUP(N33,'F2 Objectifs'!$A$1:$U$82,2,FALSE)),"",VLOOKUP(N33,'F2 Objectifs'!$A$1:$U$82,21,FALSE))</f>
        <v>0</v>
      </c>
    </row>
    <row r="34" spans="1:16" s="164" customFormat="1" ht="12.75" customHeight="1" x14ac:dyDescent="0.25">
      <c r="A34" s="255"/>
      <c r="B34" s="440"/>
      <c r="C34" s="441"/>
      <c r="D34" s="441"/>
      <c r="E34" s="441"/>
      <c r="F34" s="441"/>
      <c r="G34" s="441"/>
      <c r="H34" s="441"/>
      <c r="I34" s="442"/>
      <c r="J34" s="155"/>
      <c r="L34" s="439"/>
      <c r="M34" s="135" t="str">
        <f t="shared" si="1"/>
        <v/>
      </c>
      <c r="N34" s="165" t="str">
        <f t="shared" si="0"/>
        <v/>
      </c>
      <c r="O34" s="166" t="str">
        <f>IF(ISNA(VLOOKUP(N34,'F2 Objectifs'!$A$1:$F$82,2,FALSE)),"",VLOOKUP(N34,'F2 Objectifs'!$A$1:$F$82,2,FALSE))</f>
        <v/>
      </c>
      <c r="P34" s="215">
        <f>IF(ISNA(VLOOKUP(N34,'F2 Objectifs'!$A$1:$U$82,2,FALSE)),"",VLOOKUP(N34,'F2 Objectifs'!$A$1:$U$82,21,FALSE))</f>
        <v>0</v>
      </c>
    </row>
    <row r="35" spans="1:16" s="164" customFormat="1" ht="12.75" customHeight="1" x14ac:dyDescent="0.25">
      <c r="A35" s="255"/>
      <c r="B35" s="440"/>
      <c r="C35" s="441"/>
      <c r="D35" s="441"/>
      <c r="E35" s="441"/>
      <c r="F35" s="441"/>
      <c r="G35" s="441"/>
      <c r="H35" s="441"/>
      <c r="I35" s="442"/>
      <c r="J35" s="155"/>
      <c r="L35" s="439"/>
      <c r="M35" s="135" t="str">
        <f t="shared" si="1"/>
        <v/>
      </c>
      <c r="N35" s="165" t="str">
        <f t="shared" si="0"/>
        <v/>
      </c>
      <c r="O35" s="166" t="str">
        <f>IF(ISNA(VLOOKUP(N35,'F2 Objectifs'!$A$1:$F$82,2,FALSE)),"",VLOOKUP(N35,'F2 Objectifs'!$A$1:$F$82,2,FALSE))</f>
        <v/>
      </c>
      <c r="P35" s="215">
        <f>IF(ISNA(VLOOKUP(N35,'F2 Objectifs'!$A$1:$U$82,2,FALSE)),"",VLOOKUP(N35,'F2 Objectifs'!$A$1:$U$82,21,FALSE))</f>
        <v>0</v>
      </c>
    </row>
    <row r="36" spans="1:16" s="164" customFormat="1" ht="12.75" customHeight="1" x14ac:dyDescent="0.25">
      <c r="A36" s="255"/>
      <c r="B36" s="443" t="s">
        <v>215</v>
      </c>
      <c r="C36" s="444"/>
      <c r="D36" s="444"/>
      <c r="E36" s="444"/>
      <c r="F36" s="444"/>
      <c r="G36" s="444"/>
      <c r="H36" s="444"/>
      <c r="I36" s="445"/>
      <c r="J36" s="155"/>
      <c r="L36" s="439"/>
      <c r="M36" s="135" t="str">
        <f t="shared" si="1"/>
        <v/>
      </c>
      <c r="N36" s="165" t="str">
        <f t="shared" si="0"/>
        <v/>
      </c>
      <c r="O36" s="172"/>
      <c r="P36" s="215">
        <f>IF(ISNA(VLOOKUP(N36,'F2 Objectifs'!$A$1:$U$82,2,FALSE)),"",VLOOKUP(N36,'F2 Objectifs'!$A$1:$U$82,21,FALSE))</f>
        <v>0</v>
      </c>
    </row>
    <row r="37" spans="1:16" s="164" customFormat="1" ht="12.75" customHeight="1" x14ac:dyDescent="0.25">
      <c r="A37" s="155"/>
      <c r="B37" s="173" t="s">
        <v>215</v>
      </c>
      <c r="C37" s="174"/>
      <c r="D37" s="174"/>
      <c r="E37" s="174"/>
      <c r="F37" s="174"/>
      <c r="G37" s="174"/>
      <c r="H37" s="174"/>
      <c r="I37" s="175"/>
      <c r="J37" s="155"/>
      <c r="L37" s="439"/>
      <c r="M37" s="135" t="str">
        <f t="shared" si="1"/>
        <v/>
      </c>
      <c r="N37" s="165" t="str">
        <f t="shared" si="0"/>
        <v/>
      </c>
      <c r="O37" s="172"/>
      <c r="P37" s="215">
        <f>IF(ISNA(VLOOKUP(N37,'F2 Objectifs'!$A$1:$U$82,2,FALSE)),"",VLOOKUP(N37,'F2 Objectifs'!$A$1:$U$82,21,FALSE))</f>
        <v>0</v>
      </c>
    </row>
    <row r="38" spans="1:16" s="164" customFormat="1" ht="12.75" customHeight="1" x14ac:dyDescent="0.25">
      <c r="A38" s="155"/>
      <c r="B38" s="176" t="s">
        <v>216</v>
      </c>
      <c r="C38" s="168"/>
      <c r="D38" s="169"/>
      <c r="E38" s="170"/>
      <c r="F38" s="169"/>
      <c r="G38" s="169"/>
      <c r="H38" s="169"/>
      <c r="I38" s="171"/>
      <c r="J38" s="155"/>
      <c r="L38" s="439"/>
      <c r="M38" s="177" t="str">
        <f t="shared" si="1"/>
        <v/>
      </c>
      <c r="N38" s="165" t="str">
        <f t="shared" si="0"/>
        <v/>
      </c>
      <c r="O38" s="172"/>
      <c r="P38" s="215">
        <f>IF(ISNA(VLOOKUP(N38,'F2 Objectifs'!$A$1:$U$82,2,FALSE)),"",VLOOKUP(N38,'F2 Objectifs'!$A$1:$U$82,21,FALSE))</f>
        <v>0</v>
      </c>
    </row>
    <row r="39" spans="1:16" s="164" customFormat="1" ht="12.75" customHeight="1" x14ac:dyDescent="0.25">
      <c r="A39" s="255"/>
      <c r="B39" s="440"/>
      <c r="C39" s="441"/>
      <c r="D39" s="441"/>
      <c r="E39" s="441"/>
      <c r="F39" s="441"/>
      <c r="G39" s="441"/>
      <c r="H39" s="441"/>
      <c r="I39" s="442"/>
      <c r="J39" s="155"/>
      <c r="L39" s="178"/>
      <c r="M39" s="179"/>
      <c r="N39" s="180"/>
      <c r="O39" s="179"/>
    </row>
    <row r="40" spans="1:16" s="164" customFormat="1" ht="12.75" customHeight="1" x14ac:dyDescent="0.25">
      <c r="A40" s="255"/>
      <c r="B40" s="440"/>
      <c r="C40" s="441"/>
      <c r="D40" s="441"/>
      <c r="E40" s="441"/>
      <c r="F40" s="441"/>
      <c r="G40" s="441"/>
      <c r="H40" s="441"/>
      <c r="I40" s="442"/>
      <c r="J40" s="155"/>
      <c r="L40" s="178"/>
      <c r="M40" s="179"/>
      <c r="N40" s="180"/>
      <c r="O40" s="179"/>
    </row>
    <row r="41" spans="1:16" s="164" customFormat="1" ht="12.75" customHeight="1" x14ac:dyDescent="0.25">
      <c r="A41" s="255"/>
      <c r="B41" s="440"/>
      <c r="C41" s="441"/>
      <c r="D41" s="441"/>
      <c r="E41" s="441"/>
      <c r="F41" s="441"/>
      <c r="G41" s="441"/>
      <c r="H41" s="441"/>
      <c r="I41" s="442"/>
      <c r="J41" s="155"/>
      <c r="L41" s="178"/>
      <c r="M41" s="129"/>
      <c r="N41" s="180"/>
      <c r="O41" s="179"/>
    </row>
    <row r="42" spans="1:16" s="164" customFormat="1" ht="12.75" customHeight="1" x14ac:dyDescent="0.25">
      <c r="A42" s="255"/>
      <c r="B42" s="440"/>
      <c r="C42" s="441"/>
      <c r="D42" s="441"/>
      <c r="E42" s="441"/>
      <c r="F42" s="441"/>
      <c r="G42" s="441"/>
      <c r="H42" s="441"/>
      <c r="I42" s="442"/>
      <c r="J42" s="155"/>
      <c r="L42" s="178"/>
      <c r="M42" s="129"/>
      <c r="N42" s="180"/>
      <c r="O42" s="179"/>
    </row>
    <row r="43" spans="1:16" s="164" customFormat="1" ht="12.75" customHeight="1" x14ac:dyDescent="0.25">
      <c r="A43" s="255"/>
      <c r="B43" s="443"/>
      <c r="C43" s="444"/>
      <c r="D43" s="444"/>
      <c r="E43" s="444"/>
      <c r="F43" s="444"/>
      <c r="G43" s="444"/>
      <c r="H43" s="444"/>
      <c r="I43" s="445"/>
      <c r="J43" s="155"/>
      <c r="L43" s="178"/>
      <c r="M43" s="129"/>
      <c r="N43" s="180"/>
      <c r="O43" s="179"/>
    </row>
    <row r="44" spans="1:16" s="164" customFormat="1" ht="12.75" customHeight="1" x14ac:dyDescent="0.25">
      <c r="A44" s="155"/>
      <c r="B44" s="181" t="s">
        <v>217</v>
      </c>
      <c r="C44" s="168"/>
      <c r="D44" s="169"/>
      <c r="E44" s="170"/>
      <c r="F44" s="169"/>
      <c r="G44" s="169"/>
      <c r="H44" s="169"/>
      <c r="I44" s="171"/>
      <c r="J44" s="155"/>
      <c r="L44" s="178"/>
      <c r="M44" s="129"/>
      <c r="N44" s="180"/>
      <c r="O44" s="179"/>
    </row>
    <row r="45" spans="1:16" s="164" customFormat="1" ht="12.75" customHeight="1" x14ac:dyDescent="0.25">
      <c r="A45" s="255"/>
      <c r="B45" s="440"/>
      <c r="C45" s="441"/>
      <c r="D45" s="441"/>
      <c r="E45" s="441"/>
      <c r="F45" s="441"/>
      <c r="G45" s="441"/>
      <c r="H45" s="441"/>
      <c r="I45" s="442"/>
      <c r="J45" s="155"/>
      <c r="L45" s="178"/>
      <c r="M45" s="129" t="str">
        <f t="shared" ref="M45:M52" si="2">IF(M44="","",IF(M44+1&gt;$L$2,"",M44+1))</f>
        <v/>
      </c>
      <c r="N45" s="180"/>
      <c r="O45" s="179"/>
    </row>
    <row r="46" spans="1:16" s="164" customFormat="1" ht="12.75" customHeight="1" x14ac:dyDescent="0.25">
      <c r="A46" s="255"/>
      <c r="B46" s="440"/>
      <c r="C46" s="441"/>
      <c r="D46" s="441"/>
      <c r="E46" s="441"/>
      <c r="F46" s="441"/>
      <c r="G46" s="441"/>
      <c r="H46" s="441"/>
      <c r="I46" s="442"/>
      <c r="J46" s="155"/>
      <c r="L46" s="178"/>
      <c r="M46" s="129" t="str">
        <f t="shared" si="2"/>
        <v/>
      </c>
      <c r="N46" s="180"/>
      <c r="O46" s="179"/>
    </row>
    <row r="47" spans="1:16" s="164" customFormat="1" ht="12.75" customHeight="1" x14ac:dyDescent="0.25">
      <c r="A47" s="255"/>
      <c r="B47" s="440"/>
      <c r="C47" s="441"/>
      <c r="D47" s="441"/>
      <c r="E47" s="441"/>
      <c r="F47" s="441"/>
      <c r="G47" s="441"/>
      <c r="H47" s="441"/>
      <c r="I47" s="442"/>
      <c r="J47" s="155"/>
      <c r="L47" s="178"/>
      <c r="M47" s="129" t="str">
        <f t="shared" si="2"/>
        <v/>
      </c>
      <c r="N47" s="180"/>
      <c r="O47" s="179"/>
    </row>
    <row r="48" spans="1:16" s="164" customFormat="1" ht="12.75" customHeight="1" x14ac:dyDescent="0.25">
      <c r="A48" s="255"/>
      <c r="B48" s="440"/>
      <c r="C48" s="441"/>
      <c r="D48" s="441"/>
      <c r="E48" s="441"/>
      <c r="F48" s="441"/>
      <c r="G48" s="441"/>
      <c r="H48" s="441"/>
      <c r="I48" s="442"/>
      <c r="J48" s="155"/>
      <c r="L48" s="178"/>
      <c r="M48" s="129" t="str">
        <f t="shared" si="2"/>
        <v/>
      </c>
      <c r="N48" s="180"/>
      <c r="O48" s="179"/>
    </row>
    <row r="49" spans="1:15" s="164" customFormat="1" ht="12.75" customHeight="1" x14ac:dyDescent="0.25">
      <c r="A49" s="255"/>
      <c r="B49" s="443"/>
      <c r="C49" s="444"/>
      <c r="D49" s="444"/>
      <c r="E49" s="444"/>
      <c r="F49" s="444"/>
      <c r="G49" s="444"/>
      <c r="H49" s="444"/>
      <c r="I49" s="445"/>
      <c r="J49" s="155"/>
      <c r="L49" s="178"/>
      <c r="M49" s="129" t="str">
        <f t="shared" si="2"/>
        <v/>
      </c>
      <c r="N49" s="180"/>
      <c r="O49" s="179"/>
    </row>
    <row r="50" spans="1:15" s="164" customFormat="1" ht="12.75" customHeight="1" x14ac:dyDescent="0.25">
      <c r="A50" s="155"/>
      <c r="B50" s="167" t="s">
        <v>218</v>
      </c>
      <c r="C50" s="168"/>
      <c r="D50" s="169"/>
      <c r="E50" s="170"/>
      <c r="F50" s="169"/>
      <c r="G50" s="169"/>
      <c r="H50" s="169"/>
      <c r="I50" s="171"/>
      <c r="J50" s="155"/>
      <c r="L50" s="178"/>
      <c r="M50" s="129" t="str">
        <f t="shared" si="2"/>
        <v/>
      </c>
      <c r="N50" s="180"/>
      <c r="O50" s="179"/>
    </row>
    <row r="51" spans="1:15" s="164" customFormat="1" ht="12.75" customHeight="1" x14ac:dyDescent="0.25">
      <c r="A51" s="255"/>
      <c r="B51" s="440"/>
      <c r="C51" s="441"/>
      <c r="D51" s="441"/>
      <c r="E51" s="441"/>
      <c r="F51" s="441"/>
      <c r="G51" s="441"/>
      <c r="H51" s="441"/>
      <c r="I51" s="442"/>
      <c r="J51" s="155"/>
      <c r="L51" s="178"/>
      <c r="M51" s="129" t="str">
        <f t="shared" si="2"/>
        <v/>
      </c>
      <c r="N51" s="180"/>
      <c r="O51" s="179"/>
    </row>
    <row r="52" spans="1:15" s="164" customFormat="1" ht="12.75" customHeight="1" x14ac:dyDescent="0.25">
      <c r="A52" s="255"/>
      <c r="B52" s="440"/>
      <c r="C52" s="441"/>
      <c r="D52" s="441"/>
      <c r="E52" s="441"/>
      <c r="F52" s="441"/>
      <c r="G52" s="441"/>
      <c r="H52" s="441"/>
      <c r="I52" s="442"/>
      <c r="J52" s="155"/>
      <c r="L52" s="178"/>
      <c r="M52" s="129" t="str">
        <f t="shared" si="2"/>
        <v/>
      </c>
      <c r="N52" s="180"/>
      <c r="O52" s="179"/>
    </row>
    <row r="53" spans="1:15" s="164" customFormat="1" ht="12.75" customHeight="1" x14ac:dyDescent="0.25">
      <c r="A53" s="255"/>
      <c r="B53" s="440"/>
      <c r="C53" s="441"/>
      <c r="D53" s="441"/>
      <c r="E53" s="441"/>
      <c r="F53" s="441"/>
      <c r="G53" s="441"/>
      <c r="H53" s="441"/>
      <c r="I53" s="442"/>
      <c r="J53" s="155"/>
      <c r="L53" s="178"/>
      <c r="M53" s="179"/>
      <c r="N53" s="180"/>
      <c r="O53" s="179"/>
    </row>
    <row r="54" spans="1:15" s="164" customFormat="1" ht="12.75" customHeight="1" x14ac:dyDescent="0.25">
      <c r="A54" s="255"/>
      <c r="B54" s="440"/>
      <c r="C54" s="441"/>
      <c r="D54" s="441"/>
      <c r="E54" s="441"/>
      <c r="F54" s="441"/>
      <c r="G54" s="441"/>
      <c r="H54" s="441"/>
      <c r="I54" s="442"/>
      <c r="J54" s="155"/>
      <c r="L54" s="178"/>
      <c r="M54" s="179"/>
      <c r="N54" s="180"/>
      <c r="O54" s="179"/>
    </row>
    <row r="55" spans="1:15" s="164" customFormat="1" ht="12.75" customHeight="1" thickBot="1" x14ac:dyDescent="0.3">
      <c r="A55" s="255"/>
      <c r="B55" s="446"/>
      <c r="C55" s="447"/>
      <c r="D55" s="447"/>
      <c r="E55" s="447"/>
      <c r="F55" s="447"/>
      <c r="G55" s="447"/>
      <c r="H55" s="447"/>
      <c r="I55" s="448"/>
      <c r="J55" s="155"/>
      <c r="L55" s="178"/>
      <c r="M55" s="179"/>
      <c r="N55" s="180"/>
      <c r="O55" s="179"/>
    </row>
    <row r="56" spans="1:15" s="164" customFormat="1" ht="15" x14ac:dyDescent="0.25">
      <c r="A56" s="155"/>
      <c r="B56" s="182"/>
      <c r="C56" s="168"/>
      <c r="D56" s="169"/>
      <c r="E56" s="170"/>
      <c r="F56" s="169"/>
      <c r="G56" s="169"/>
      <c r="H56" s="169"/>
      <c r="J56" s="155"/>
      <c r="L56" s="178"/>
      <c r="M56" s="179"/>
      <c r="N56" s="180"/>
      <c r="O56" s="179"/>
    </row>
    <row r="57" spans="1:15" ht="12.75" customHeight="1" x14ac:dyDescent="0.25">
      <c r="A57" s="155"/>
      <c r="G57" s="127" t="str">
        <f>IF('F0 Etat des lieux '!$C$13="","",'F0 Etat des lieux '!$C$13)</f>
        <v/>
      </c>
    </row>
    <row r="58" spans="1:15" ht="12.75" customHeight="1" x14ac:dyDescent="0.25">
      <c r="A58" s="155"/>
      <c r="G58" s="127" t="str">
        <f>IF('F0 Etat des lieux '!$C$14="","",'F0 Etat des lieux '!$C$14)</f>
        <v/>
      </c>
    </row>
    <row r="59" spans="1:15" ht="12.75" customHeight="1" x14ac:dyDescent="0.25">
      <c r="A59" s="155"/>
    </row>
    <row r="60" spans="1:15" ht="12.75" customHeight="1" x14ac:dyDescent="0.25">
      <c r="A60" s="155"/>
    </row>
    <row r="61" spans="1:15" ht="15.75" customHeight="1" x14ac:dyDescent="0.25">
      <c r="A61" s="155"/>
      <c r="D61" s="452" t="s">
        <v>200</v>
      </c>
      <c r="E61" s="453"/>
      <c r="F61" s="453"/>
      <c r="G61" s="453"/>
      <c r="H61" s="453"/>
      <c r="I61" s="454"/>
      <c r="N61" s="183"/>
      <c r="O61" s="184"/>
    </row>
    <row r="62" spans="1:15" ht="12.75" customHeight="1" x14ac:dyDescent="0.25">
      <c r="A62" s="155"/>
      <c r="B62" s="126">
        <f>B6+1</f>
        <v>2</v>
      </c>
      <c r="D62" s="137"/>
      <c r="E62" s="138"/>
      <c r="F62" s="138"/>
      <c r="G62" s="138"/>
      <c r="H62" s="138"/>
      <c r="I62" s="139"/>
    </row>
    <row r="63" spans="1:15" ht="12.75" customHeight="1" x14ac:dyDescent="0.25">
      <c r="A63" s="155"/>
      <c r="D63" s="140" t="str">
        <f>"Fiche action n° "&amp;B62</f>
        <v>Fiche action n° 2</v>
      </c>
      <c r="E63" s="138"/>
      <c r="F63" s="138"/>
      <c r="G63" s="138"/>
      <c r="H63" s="138"/>
      <c r="I63" s="139"/>
    </row>
    <row r="64" spans="1:15" ht="15.75" customHeight="1" x14ac:dyDescent="0.25">
      <c r="A64" s="155"/>
      <c r="D64" s="141" t="s">
        <v>201</v>
      </c>
      <c r="E64" s="455" t="str">
        <f>IF(ISNA(VLOOKUP(D63,'F2 Objectifs'!$A$1:$F$82,2,FALSE)),"",VLOOKUP(D63,'F2 Objectifs'!$A$1:$F$82,2,FALSE))</f>
        <v>Action 2 de l'objectif 1 de l'axe 1</v>
      </c>
      <c r="F64" s="455"/>
      <c r="G64" s="455"/>
      <c r="H64" s="455"/>
      <c r="I64" s="456"/>
    </row>
    <row r="65" spans="1:15" ht="13.5" customHeight="1" thickBot="1" x14ac:dyDescent="0.3">
      <c r="A65" s="155"/>
      <c r="L65" s="185"/>
    </row>
    <row r="66" spans="1:15" ht="20.100000000000001" customHeight="1" x14ac:dyDescent="0.25">
      <c r="A66" s="155"/>
      <c r="B66" s="449" t="str">
        <f>IF(ISNA(VLOOKUP(D63,'F2 Objectifs'!$A$1:$F$82,3,FALSE)),"",VLOOKUP(D63,'F2 Objectifs'!$A$1:$F$82,3,FALSE))</f>
        <v xml:space="preserve">Axe 1 : connaître, comprendre et utiliser les langages  </v>
      </c>
      <c r="C66" s="450"/>
      <c r="D66" s="450"/>
      <c r="E66" s="450"/>
      <c r="F66" s="450"/>
      <c r="G66" s="450"/>
      <c r="H66" s="450"/>
      <c r="I66" s="451"/>
      <c r="L66" s="185"/>
    </row>
    <row r="67" spans="1:15" ht="20.100000000000001" customHeight="1" x14ac:dyDescent="0.25">
      <c r="A67" s="155"/>
      <c r="B67" s="142" t="s">
        <v>220</v>
      </c>
      <c r="C67" s="457" t="str">
        <f>IF(ISNA(VLOOKUP(D63,'F2 Objectifs'!$A$1:$F$82,4,FALSE)),"",VLOOKUP(D63,'F2 Objectifs'!$A$1:$F$82,4,FALSE))</f>
        <v>Objectif 1 de l'axe 1</v>
      </c>
      <c r="D67" s="457"/>
      <c r="E67" s="457"/>
      <c r="F67" s="457"/>
      <c r="G67" s="457"/>
      <c r="H67" s="457"/>
      <c r="I67" s="458"/>
    </row>
    <row r="68" spans="1:15" ht="20.100000000000001" customHeight="1" thickBot="1" x14ac:dyDescent="0.3">
      <c r="A68" s="155"/>
      <c r="B68" s="143" t="s">
        <v>221</v>
      </c>
      <c r="C68" s="459" t="str">
        <f>IF(ISNA(VLOOKUP(D63,'F2 Objectifs'!$A$1:$F$82,5,FALSE)),"",VLOOKUP(D63,'F2 Objectifs'!$A$1:$F$82,5,FALSE))</f>
        <v>Indicateur de l'objectif 1 de l'axe 1</v>
      </c>
      <c r="D68" s="459"/>
      <c r="E68" s="459"/>
      <c r="F68" s="459"/>
      <c r="G68" s="459"/>
      <c r="H68" s="459"/>
      <c r="I68" s="460"/>
    </row>
    <row r="69" spans="1:15" s="146" customFormat="1" thickBot="1" x14ac:dyDescent="0.3">
      <c r="A69" s="155"/>
      <c r="B69" s="144"/>
      <c r="C69" s="145"/>
      <c r="D69" s="145"/>
      <c r="E69" s="145"/>
      <c r="F69" s="145"/>
      <c r="G69" s="145"/>
      <c r="L69" s="186"/>
      <c r="M69" s="129"/>
      <c r="N69" s="130"/>
      <c r="O69" s="129"/>
    </row>
    <row r="70" spans="1:15" ht="13.5" customHeight="1" x14ac:dyDescent="0.25">
      <c r="A70" s="155"/>
      <c r="B70" s="147"/>
      <c r="C70" s="462" t="s">
        <v>223</v>
      </c>
      <c r="D70" s="463"/>
      <c r="E70" s="463"/>
      <c r="F70" s="463"/>
      <c r="G70" s="463"/>
      <c r="H70" s="464"/>
    </row>
    <row r="71" spans="1:15" ht="20.100000000000001" customHeight="1" x14ac:dyDescent="0.25">
      <c r="A71" s="155"/>
      <c r="C71" s="148" t="s">
        <v>202</v>
      </c>
      <c r="D71" s="149" t="s">
        <v>203</v>
      </c>
      <c r="E71" s="149" t="s">
        <v>204</v>
      </c>
      <c r="F71" s="149" t="s">
        <v>205</v>
      </c>
      <c r="G71" s="149" t="s">
        <v>206</v>
      </c>
      <c r="H71" s="461" t="s">
        <v>222</v>
      </c>
    </row>
    <row r="72" spans="1:15" ht="20.100000000000001" customHeight="1" x14ac:dyDescent="0.25">
      <c r="A72" s="155"/>
      <c r="C72" s="148" t="s">
        <v>207</v>
      </c>
      <c r="D72" s="149" t="s">
        <v>208</v>
      </c>
      <c r="E72" s="149" t="s">
        <v>209</v>
      </c>
      <c r="F72" s="149" t="s">
        <v>210</v>
      </c>
      <c r="G72" s="149" t="s">
        <v>219</v>
      </c>
      <c r="H72" s="461"/>
    </row>
    <row r="73" spans="1:15" ht="20.100000000000001" customHeight="1" thickBot="1" x14ac:dyDescent="0.3">
      <c r="A73" s="155"/>
      <c r="C73" s="150"/>
      <c r="D73" s="151"/>
      <c r="E73" s="152" t="s">
        <v>211</v>
      </c>
      <c r="F73" s="153"/>
      <c r="G73" s="151"/>
      <c r="H73" s="154"/>
    </row>
    <row r="74" spans="1:15" s="155" customFormat="1" ht="12.75" customHeight="1" thickBot="1" x14ac:dyDescent="0.3">
      <c r="C74" s="156"/>
      <c r="D74" s="157"/>
      <c r="E74" s="158"/>
      <c r="F74" s="157"/>
      <c r="G74" s="157"/>
      <c r="H74" s="157"/>
      <c r="L74" s="187"/>
      <c r="M74" s="179"/>
      <c r="N74" s="180"/>
      <c r="O74" s="179"/>
    </row>
    <row r="75" spans="1:15" s="164" customFormat="1" ht="12.75" customHeight="1" x14ac:dyDescent="0.25">
      <c r="A75" s="155"/>
      <c r="B75" s="159" t="s">
        <v>212</v>
      </c>
      <c r="C75" s="160"/>
      <c r="D75" s="161"/>
      <c r="E75" s="162"/>
      <c r="F75" s="161"/>
      <c r="G75" s="161"/>
      <c r="H75" s="161"/>
      <c r="I75" s="163"/>
      <c r="J75" s="155"/>
      <c r="L75" s="178"/>
      <c r="M75" s="179"/>
      <c r="N75" s="180"/>
      <c r="O75" s="179"/>
    </row>
    <row r="76" spans="1:15" s="164" customFormat="1" ht="12.75" customHeight="1" x14ac:dyDescent="0.25">
      <c r="A76" s="255"/>
      <c r="B76" s="440"/>
      <c r="C76" s="441"/>
      <c r="D76" s="441"/>
      <c r="E76" s="441"/>
      <c r="F76" s="441"/>
      <c r="G76" s="441"/>
      <c r="H76" s="441"/>
      <c r="I76" s="442"/>
      <c r="J76" s="155"/>
      <c r="L76" s="178"/>
      <c r="M76" s="179"/>
      <c r="N76" s="180"/>
      <c r="O76" s="179"/>
    </row>
    <row r="77" spans="1:15" s="164" customFormat="1" ht="12.75" customHeight="1" x14ac:dyDescent="0.25">
      <c r="A77" s="255"/>
      <c r="B77" s="440"/>
      <c r="C77" s="441"/>
      <c r="D77" s="441"/>
      <c r="E77" s="441"/>
      <c r="F77" s="441"/>
      <c r="G77" s="441"/>
      <c r="H77" s="441"/>
      <c r="I77" s="442"/>
      <c r="J77" s="155"/>
      <c r="L77" s="178"/>
      <c r="M77" s="179"/>
      <c r="N77" s="180"/>
      <c r="O77" s="179"/>
    </row>
    <row r="78" spans="1:15" s="164" customFormat="1" ht="12.75" customHeight="1" x14ac:dyDescent="0.25">
      <c r="A78" s="255"/>
      <c r="B78" s="440"/>
      <c r="C78" s="441"/>
      <c r="D78" s="441"/>
      <c r="E78" s="441"/>
      <c r="F78" s="441"/>
      <c r="G78" s="441"/>
      <c r="H78" s="441"/>
      <c r="I78" s="442"/>
      <c r="J78" s="155"/>
      <c r="L78" s="178"/>
      <c r="M78" s="179"/>
      <c r="N78" s="180"/>
      <c r="O78" s="179"/>
    </row>
    <row r="79" spans="1:15" s="164" customFormat="1" ht="12.75" customHeight="1" x14ac:dyDescent="0.25">
      <c r="A79" s="255"/>
      <c r="B79" s="440"/>
      <c r="C79" s="441"/>
      <c r="D79" s="441"/>
      <c r="E79" s="441"/>
      <c r="F79" s="441"/>
      <c r="G79" s="441"/>
      <c r="H79" s="441"/>
      <c r="I79" s="442"/>
      <c r="J79" s="155"/>
      <c r="L79" s="178"/>
      <c r="M79" s="179"/>
      <c r="N79" s="180"/>
      <c r="O79" s="179"/>
    </row>
    <row r="80" spans="1:15" s="164" customFormat="1" ht="12.75" customHeight="1" x14ac:dyDescent="0.25">
      <c r="A80" s="255"/>
      <c r="B80" s="443"/>
      <c r="C80" s="444"/>
      <c r="D80" s="444"/>
      <c r="E80" s="444"/>
      <c r="F80" s="444"/>
      <c r="G80" s="444"/>
      <c r="H80" s="444"/>
      <c r="I80" s="445"/>
      <c r="J80" s="155"/>
      <c r="L80" s="178"/>
      <c r="M80" s="179"/>
      <c r="N80" s="180"/>
      <c r="O80" s="179"/>
    </row>
    <row r="81" spans="1:15" s="164" customFormat="1" ht="12.75" customHeight="1" x14ac:dyDescent="0.25">
      <c r="A81" s="155"/>
      <c r="B81" s="167" t="s">
        <v>213</v>
      </c>
      <c r="C81" s="168"/>
      <c r="D81" s="169"/>
      <c r="E81" s="170"/>
      <c r="F81" s="169"/>
      <c r="G81" s="169"/>
      <c r="H81" s="169"/>
      <c r="I81" s="171"/>
      <c r="J81" s="155"/>
      <c r="L81" s="178"/>
      <c r="M81" s="179"/>
      <c r="N81" s="180"/>
      <c r="O81" s="179"/>
    </row>
    <row r="82" spans="1:15" s="164" customFormat="1" ht="12.75" customHeight="1" x14ac:dyDescent="0.25">
      <c r="A82" s="255"/>
      <c r="B82" s="440"/>
      <c r="C82" s="441"/>
      <c r="D82" s="441"/>
      <c r="E82" s="441"/>
      <c r="F82" s="441"/>
      <c r="G82" s="441"/>
      <c r="H82" s="441"/>
      <c r="I82" s="442"/>
      <c r="J82" s="155"/>
      <c r="L82" s="178"/>
      <c r="M82" s="179"/>
      <c r="N82" s="180"/>
      <c r="O82" s="179"/>
    </row>
    <row r="83" spans="1:15" s="164" customFormat="1" ht="12.75" customHeight="1" x14ac:dyDescent="0.25">
      <c r="A83" s="255"/>
      <c r="B83" s="440"/>
      <c r="C83" s="441"/>
      <c r="D83" s="441"/>
      <c r="E83" s="441"/>
      <c r="F83" s="441"/>
      <c r="G83" s="441"/>
      <c r="H83" s="441"/>
      <c r="I83" s="442"/>
      <c r="J83" s="155"/>
      <c r="L83" s="178"/>
      <c r="M83" s="179"/>
      <c r="N83" s="180"/>
      <c r="O83" s="179"/>
    </row>
    <row r="84" spans="1:15" s="164" customFormat="1" ht="12.75" customHeight="1" x14ac:dyDescent="0.25">
      <c r="A84" s="255"/>
      <c r="B84" s="440"/>
      <c r="C84" s="441"/>
      <c r="D84" s="441"/>
      <c r="E84" s="441"/>
      <c r="F84" s="441"/>
      <c r="G84" s="441"/>
      <c r="H84" s="441"/>
      <c r="I84" s="442"/>
      <c r="J84" s="155"/>
      <c r="L84" s="178"/>
      <c r="M84" s="179"/>
      <c r="N84" s="180"/>
      <c r="O84" s="179"/>
    </row>
    <row r="85" spans="1:15" s="164" customFormat="1" ht="12.75" customHeight="1" x14ac:dyDescent="0.25">
      <c r="A85" s="255"/>
      <c r="B85" s="440"/>
      <c r="C85" s="441"/>
      <c r="D85" s="441"/>
      <c r="E85" s="441"/>
      <c r="F85" s="441"/>
      <c r="G85" s="441"/>
      <c r="H85" s="441"/>
      <c r="I85" s="442"/>
      <c r="J85" s="155"/>
      <c r="L85" s="178"/>
      <c r="M85" s="179"/>
      <c r="N85" s="180"/>
      <c r="O85" s="179"/>
    </row>
    <row r="86" spans="1:15" s="164" customFormat="1" ht="12.75" customHeight="1" x14ac:dyDescent="0.25">
      <c r="A86" s="255"/>
      <c r="B86" s="443"/>
      <c r="C86" s="444"/>
      <c r="D86" s="444"/>
      <c r="E86" s="444"/>
      <c r="F86" s="444"/>
      <c r="G86" s="444"/>
      <c r="H86" s="444"/>
      <c r="I86" s="445"/>
      <c r="J86" s="155"/>
      <c r="L86" s="178"/>
      <c r="M86" s="179"/>
      <c r="N86" s="180"/>
      <c r="O86" s="179"/>
    </row>
    <row r="87" spans="1:15" s="164" customFormat="1" ht="12.75" customHeight="1" x14ac:dyDescent="0.3">
      <c r="A87" s="155"/>
      <c r="B87" s="167" t="s">
        <v>214</v>
      </c>
      <c r="C87" s="168"/>
      <c r="D87" s="169"/>
      <c r="E87" s="170"/>
      <c r="F87" s="169"/>
      <c r="G87" s="169"/>
      <c r="H87" s="169"/>
      <c r="I87" s="171"/>
      <c r="J87" s="155"/>
      <c r="L87" s="178"/>
      <c r="M87" s="179"/>
      <c r="N87" s="180"/>
      <c r="O87" s="179"/>
    </row>
    <row r="88" spans="1:15" s="164" customFormat="1" ht="12.75" customHeight="1" x14ac:dyDescent="0.25">
      <c r="A88" s="255"/>
      <c r="B88" s="440"/>
      <c r="C88" s="441"/>
      <c r="D88" s="441"/>
      <c r="E88" s="441"/>
      <c r="F88" s="441"/>
      <c r="G88" s="441"/>
      <c r="H88" s="441"/>
      <c r="I88" s="442"/>
      <c r="J88" s="155"/>
      <c r="L88" s="178"/>
      <c r="M88" s="179"/>
      <c r="N88" s="180"/>
      <c r="O88" s="179"/>
    </row>
    <row r="89" spans="1:15" s="164" customFormat="1" ht="12.75" customHeight="1" x14ac:dyDescent="0.25">
      <c r="A89" s="255"/>
      <c r="B89" s="440"/>
      <c r="C89" s="441"/>
      <c r="D89" s="441"/>
      <c r="E89" s="441"/>
      <c r="F89" s="441"/>
      <c r="G89" s="441"/>
      <c r="H89" s="441"/>
      <c r="I89" s="442"/>
      <c r="J89" s="155"/>
      <c r="L89" s="178"/>
      <c r="M89" s="179"/>
      <c r="N89" s="180"/>
      <c r="O89" s="179"/>
    </row>
    <row r="90" spans="1:15" s="164" customFormat="1" ht="12.75" customHeight="1" x14ac:dyDescent="0.25">
      <c r="A90" s="255"/>
      <c r="B90" s="440"/>
      <c r="C90" s="441"/>
      <c r="D90" s="441"/>
      <c r="E90" s="441"/>
      <c r="F90" s="441"/>
      <c r="G90" s="441"/>
      <c r="H90" s="441"/>
      <c r="I90" s="442"/>
      <c r="J90" s="155"/>
      <c r="L90" s="178"/>
      <c r="M90" s="179"/>
      <c r="N90" s="180"/>
      <c r="O90" s="179"/>
    </row>
    <row r="91" spans="1:15" s="164" customFormat="1" ht="12.75" customHeight="1" x14ac:dyDescent="0.25">
      <c r="A91" s="255"/>
      <c r="B91" s="440"/>
      <c r="C91" s="441"/>
      <c r="D91" s="441"/>
      <c r="E91" s="441"/>
      <c r="F91" s="441"/>
      <c r="G91" s="441"/>
      <c r="H91" s="441"/>
      <c r="I91" s="442"/>
      <c r="J91" s="155"/>
      <c r="L91" s="178"/>
      <c r="M91" s="179"/>
      <c r="N91" s="180"/>
      <c r="O91" s="179"/>
    </row>
    <row r="92" spans="1:15" s="164" customFormat="1" ht="12.75" customHeight="1" x14ac:dyDescent="0.25">
      <c r="A92" s="255"/>
      <c r="B92" s="443"/>
      <c r="C92" s="444"/>
      <c r="D92" s="444"/>
      <c r="E92" s="444"/>
      <c r="F92" s="444"/>
      <c r="G92" s="444"/>
      <c r="H92" s="444"/>
      <c r="I92" s="445"/>
      <c r="J92" s="155"/>
      <c r="L92" s="178"/>
      <c r="M92" s="179"/>
      <c r="N92" s="180"/>
      <c r="O92" s="179"/>
    </row>
    <row r="93" spans="1:15" s="164" customFormat="1" ht="12.75" customHeight="1" x14ac:dyDescent="0.25">
      <c r="A93" s="155"/>
      <c r="B93" s="173" t="s">
        <v>215</v>
      </c>
      <c r="C93" s="174"/>
      <c r="D93" s="174"/>
      <c r="E93" s="174"/>
      <c r="F93" s="174"/>
      <c r="G93" s="174"/>
      <c r="H93" s="174"/>
      <c r="I93" s="175"/>
      <c r="J93" s="155"/>
      <c r="L93" s="178"/>
      <c r="M93" s="179"/>
      <c r="N93" s="180"/>
      <c r="O93" s="179"/>
    </row>
    <row r="94" spans="1:15" s="164" customFormat="1" ht="12.75" customHeight="1" x14ac:dyDescent="0.25">
      <c r="A94" s="155"/>
      <c r="B94" s="176" t="s">
        <v>216</v>
      </c>
      <c r="C94" s="168"/>
      <c r="D94" s="169"/>
      <c r="E94" s="170"/>
      <c r="F94" s="169"/>
      <c r="G94" s="169"/>
      <c r="H94" s="169"/>
      <c r="I94" s="171"/>
      <c r="J94" s="155"/>
      <c r="L94" s="178"/>
      <c r="M94" s="179"/>
      <c r="N94" s="180"/>
      <c r="O94" s="179"/>
    </row>
    <row r="95" spans="1:15" s="164" customFormat="1" ht="12.75" customHeight="1" x14ac:dyDescent="0.25">
      <c r="A95" s="255"/>
      <c r="B95" s="440"/>
      <c r="C95" s="441"/>
      <c r="D95" s="441"/>
      <c r="E95" s="441"/>
      <c r="F95" s="441"/>
      <c r="G95" s="441"/>
      <c r="H95" s="441"/>
      <c r="I95" s="442"/>
      <c r="J95" s="155"/>
      <c r="L95" s="178"/>
      <c r="M95" s="179"/>
      <c r="N95" s="180"/>
      <c r="O95" s="179"/>
    </row>
    <row r="96" spans="1:15" s="164" customFormat="1" ht="12.75" customHeight="1" x14ac:dyDescent="0.25">
      <c r="A96" s="255"/>
      <c r="B96" s="440"/>
      <c r="C96" s="441"/>
      <c r="D96" s="441"/>
      <c r="E96" s="441"/>
      <c r="F96" s="441"/>
      <c r="G96" s="441"/>
      <c r="H96" s="441"/>
      <c r="I96" s="442"/>
      <c r="J96" s="155"/>
      <c r="L96" s="178"/>
      <c r="M96" s="179"/>
      <c r="N96" s="180"/>
      <c r="O96" s="179"/>
    </row>
    <row r="97" spans="1:15" s="164" customFormat="1" ht="12.75" customHeight="1" x14ac:dyDescent="0.25">
      <c r="A97" s="255"/>
      <c r="B97" s="440"/>
      <c r="C97" s="441"/>
      <c r="D97" s="441"/>
      <c r="E97" s="441"/>
      <c r="F97" s="441"/>
      <c r="G97" s="441"/>
      <c r="H97" s="441"/>
      <c r="I97" s="442"/>
      <c r="J97" s="155"/>
      <c r="L97" s="178"/>
      <c r="M97" s="179"/>
      <c r="N97" s="180"/>
      <c r="O97" s="179"/>
    </row>
    <row r="98" spans="1:15" s="164" customFormat="1" ht="12.75" customHeight="1" x14ac:dyDescent="0.25">
      <c r="A98" s="255"/>
      <c r="B98" s="440"/>
      <c r="C98" s="441"/>
      <c r="D98" s="441"/>
      <c r="E98" s="441"/>
      <c r="F98" s="441"/>
      <c r="G98" s="441"/>
      <c r="H98" s="441"/>
      <c r="I98" s="442"/>
      <c r="J98" s="155"/>
      <c r="L98" s="178"/>
      <c r="M98" s="179"/>
      <c r="N98" s="180"/>
      <c r="O98" s="179"/>
    </row>
    <row r="99" spans="1:15" s="164" customFormat="1" ht="12.75" customHeight="1" x14ac:dyDescent="0.25">
      <c r="A99" s="255"/>
      <c r="B99" s="443"/>
      <c r="C99" s="444"/>
      <c r="D99" s="444"/>
      <c r="E99" s="444"/>
      <c r="F99" s="444"/>
      <c r="G99" s="444"/>
      <c r="H99" s="444"/>
      <c r="I99" s="445"/>
      <c r="J99" s="155"/>
      <c r="L99" s="178"/>
      <c r="M99" s="179"/>
      <c r="N99" s="180"/>
      <c r="O99" s="179"/>
    </row>
    <row r="100" spans="1:15" s="164" customFormat="1" ht="12.75" customHeight="1" x14ac:dyDescent="0.25">
      <c r="A100" s="155"/>
      <c r="B100" s="181" t="s">
        <v>217</v>
      </c>
      <c r="C100" s="168"/>
      <c r="D100" s="169"/>
      <c r="E100" s="170"/>
      <c r="F100" s="169"/>
      <c r="G100" s="169"/>
      <c r="H100" s="169"/>
      <c r="I100" s="171"/>
      <c r="J100" s="155"/>
      <c r="L100" s="178"/>
      <c r="M100" s="179"/>
      <c r="N100" s="180"/>
      <c r="O100" s="179"/>
    </row>
    <row r="101" spans="1:15" s="164" customFormat="1" ht="12.75" customHeight="1" x14ac:dyDescent="0.25">
      <c r="A101" s="255"/>
      <c r="B101" s="440"/>
      <c r="C101" s="441"/>
      <c r="D101" s="441"/>
      <c r="E101" s="441"/>
      <c r="F101" s="441"/>
      <c r="G101" s="441"/>
      <c r="H101" s="441"/>
      <c r="I101" s="442"/>
      <c r="J101" s="155"/>
      <c r="L101" s="178"/>
      <c r="M101" s="179"/>
      <c r="N101" s="180"/>
      <c r="O101" s="179"/>
    </row>
    <row r="102" spans="1:15" s="164" customFormat="1" ht="12.75" customHeight="1" x14ac:dyDescent="0.25">
      <c r="A102" s="255"/>
      <c r="B102" s="440"/>
      <c r="C102" s="441"/>
      <c r="D102" s="441"/>
      <c r="E102" s="441"/>
      <c r="F102" s="441"/>
      <c r="G102" s="441"/>
      <c r="H102" s="441"/>
      <c r="I102" s="442"/>
      <c r="J102" s="155"/>
      <c r="L102" s="178"/>
      <c r="M102" s="179"/>
      <c r="N102" s="180"/>
      <c r="O102" s="179"/>
    </row>
    <row r="103" spans="1:15" s="164" customFormat="1" ht="12.75" customHeight="1" x14ac:dyDescent="0.25">
      <c r="A103" s="255"/>
      <c r="B103" s="440"/>
      <c r="C103" s="441"/>
      <c r="D103" s="441"/>
      <c r="E103" s="441"/>
      <c r="F103" s="441"/>
      <c r="G103" s="441"/>
      <c r="H103" s="441"/>
      <c r="I103" s="442"/>
      <c r="J103" s="155"/>
      <c r="L103" s="178"/>
      <c r="M103" s="179"/>
      <c r="N103" s="180"/>
      <c r="O103" s="179"/>
    </row>
    <row r="104" spans="1:15" s="164" customFormat="1" ht="12.75" customHeight="1" x14ac:dyDescent="0.25">
      <c r="A104" s="255"/>
      <c r="B104" s="440"/>
      <c r="C104" s="441"/>
      <c r="D104" s="441"/>
      <c r="E104" s="441"/>
      <c r="F104" s="441"/>
      <c r="G104" s="441"/>
      <c r="H104" s="441"/>
      <c r="I104" s="442"/>
      <c r="J104" s="155"/>
      <c r="L104" s="178"/>
      <c r="M104" s="179"/>
      <c r="N104" s="180"/>
      <c r="O104" s="179"/>
    </row>
    <row r="105" spans="1:15" s="164" customFormat="1" ht="12.75" customHeight="1" x14ac:dyDescent="0.25">
      <c r="A105" s="255"/>
      <c r="B105" s="443"/>
      <c r="C105" s="444"/>
      <c r="D105" s="444"/>
      <c r="E105" s="444"/>
      <c r="F105" s="444"/>
      <c r="G105" s="444"/>
      <c r="H105" s="444"/>
      <c r="I105" s="445"/>
      <c r="J105" s="155"/>
      <c r="L105" s="178"/>
      <c r="M105" s="179"/>
      <c r="N105" s="180"/>
      <c r="O105" s="179"/>
    </row>
    <row r="106" spans="1:15" s="164" customFormat="1" ht="12.75" customHeight="1" x14ac:dyDescent="0.25">
      <c r="A106" s="155"/>
      <c r="B106" s="167" t="s">
        <v>218</v>
      </c>
      <c r="C106" s="168"/>
      <c r="D106" s="169"/>
      <c r="E106" s="170"/>
      <c r="F106" s="169"/>
      <c r="G106" s="169"/>
      <c r="H106" s="169"/>
      <c r="I106" s="171"/>
      <c r="J106" s="155"/>
      <c r="L106" s="178"/>
      <c r="M106" s="179"/>
      <c r="N106" s="180"/>
      <c r="O106" s="179"/>
    </row>
    <row r="107" spans="1:15" s="164" customFormat="1" ht="12.75" customHeight="1" x14ac:dyDescent="0.25">
      <c r="A107" s="255"/>
      <c r="B107" s="440"/>
      <c r="C107" s="441"/>
      <c r="D107" s="441"/>
      <c r="E107" s="441"/>
      <c r="F107" s="441"/>
      <c r="G107" s="441"/>
      <c r="H107" s="441"/>
      <c r="I107" s="442"/>
      <c r="J107" s="155"/>
      <c r="L107" s="178"/>
      <c r="M107" s="179"/>
      <c r="N107" s="180"/>
      <c r="O107" s="179"/>
    </row>
    <row r="108" spans="1:15" s="164" customFormat="1" ht="12.75" customHeight="1" x14ac:dyDescent="0.25">
      <c r="A108" s="255"/>
      <c r="B108" s="440"/>
      <c r="C108" s="441"/>
      <c r="D108" s="441"/>
      <c r="E108" s="441"/>
      <c r="F108" s="441"/>
      <c r="G108" s="441"/>
      <c r="H108" s="441"/>
      <c r="I108" s="442"/>
      <c r="J108" s="155"/>
      <c r="L108" s="178"/>
      <c r="M108" s="179"/>
      <c r="N108" s="180"/>
      <c r="O108" s="179"/>
    </row>
    <row r="109" spans="1:15" s="164" customFormat="1" ht="12.75" customHeight="1" x14ac:dyDescent="0.25">
      <c r="A109" s="255"/>
      <c r="B109" s="440"/>
      <c r="C109" s="441"/>
      <c r="D109" s="441"/>
      <c r="E109" s="441"/>
      <c r="F109" s="441"/>
      <c r="G109" s="441"/>
      <c r="H109" s="441"/>
      <c r="I109" s="442"/>
      <c r="J109" s="155"/>
      <c r="L109" s="178"/>
      <c r="M109" s="179"/>
      <c r="N109" s="180"/>
      <c r="O109" s="179"/>
    </row>
    <row r="110" spans="1:15" s="164" customFormat="1" ht="12.75" customHeight="1" x14ac:dyDescent="0.25">
      <c r="A110" s="255"/>
      <c r="B110" s="440"/>
      <c r="C110" s="441"/>
      <c r="D110" s="441"/>
      <c r="E110" s="441"/>
      <c r="F110" s="441"/>
      <c r="G110" s="441"/>
      <c r="H110" s="441"/>
      <c r="I110" s="442"/>
      <c r="J110" s="155"/>
      <c r="L110" s="178"/>
      <c r="M110" s="179"/>
      <c r="N110" s="180"/>
      <c r="O110" s="179"/>
    </row>
    <row r="111" spans="1:15" s="164" customFormat="1" ht="12.75" customHeight="1" thickBot="1" x14ac:dyDescent="0.3">
      <c r="A111" s="255"/>
      <c r="B111" s="446"/>
      <c r="C111" s="447"/>
      <c r="D111" s="447"/>
      <c r="E111" s="447"/>
      <c r="F111" s="447"/>
      <c r="G111" s="447"/>
      <c r="H111" s="447"/>
      <c r="I111" s="448"/>
      <c r="J111" s="155"/>
      <c r="L111" s="178"/>
      <c r="M111" s="179"/>
      <c r="N111" s="180"/>
      <c r="O111" s="179"/>
    </row>
    <row r="112" spans="1:15" s="164" customFormat="1" ht="12.75" customHeight="1" x14ac:dyDescent="0.25">
      <c r="A112" s="155"/>
      <c r="B112" s="182"/>
      <c r="C112" s="168"/>
      <c r="D112" s="169"/>
      <c r="E112" s="170"/>
      <c r="F112" s="169"/>
      <c r="G112" s="169"/>
      <c r="H112" s="169"/>
      <c r="J112" s="155"/>
      <c r="L112" s="178"/>
      <c r="M112" s="179"/>
      <c r="N112" s="180"/>
      <c r="O112" s="179"/>
    </row>
    <row r="113" spans="1:15" x14ac:dyDescent="0.25">
      <c r="A113" s="155"/>
      <c r="G113" s="127" t="str">
        <f>IF('F0 Etat des lieux '!$C$13="","",'F0 Etat des lieux '!$C$13)</f>
        <v/>
      </c>
    </row>
    <row r="114" spans="1:15" x14ac:dyDescent="0.25">
      <c r="A114" s="155"/>
      <c r="G114" s="127" t="str">
        <f>IF('F0 Etat des lieux '!$C$14="","",'F0 Etat des lieux '!$C$14)</f>
        <v/>
      </c>
    </row>
    <row r="115" spans="1:15" x14ac:dyDescent="0.25">
      <c r="A115" s="155"/>
    </row>
    <row r="116" spans="1:15" x14ac:dyDescent="0.25">
      <c r="A116" s="155"/>
    </row>
    <row r="117" spans="1:15" ht="15.75" x14ac:dyDescent="0.25">
      <c r="A117" s="155"/>
      <c r="D117" s="452" t="s">
        <v>200</v>
      </c>
      <c r="E117" s="453"/>
      <c r="F117" s="453"/>
      <c r="G117" s="453"/>
      <c r="H117" s="453"/>
      <c r="I117" s="454"/>
      <c r="N117" s="183"/>
      <c r="O117" s="184"/>
    </row>
    <row r="118" spans="1:15" x14ac:dyDescent="0.25">
      <c r="A118" s="155"/>
      <c r="B118" s="126">
        <f>B62+1</f>
        <v>3</v>
      </c>
      <c r="D118" s="137"/>
      <c r="E118" s="138"/>
      <c r="F118" s="138"/>
      <c r="G118" s="138"/>
      <c r="H118" s="138"/>
      <c r="I118" s="139"/>
    </row>
    <row r="119" spans="1:15" x14ac:dyDescent="0.25">
      <c r="A119" s="155"/>
      <c r="D119" s="140" t="str">
        <f>"Fiche action n° "&amp;B118</f>
        <v>Fiche action n° 3</v>
      </c>
      <c r="E119" s="138"/>
      <c r="F119" s="138"/>
      <c r="G119" s="138"/>
      <c r="H119" s="138"/>
      <c r="I119" s="139"/>
    </row>
    <row r="120" spans="1:15" ht="15.75" x14ac:dyDescent="0.25">
      <c r="A120" s="155"/>
      <c r="D120" s="141" t="s">
        <v>201</v>
      </c>
      <c r="E120" s="455" t="str">
        <f>IF(ISNA(VLOOKUP(D119,'F2 Objectifs'!$A$1:$F$82,2,FALSE)),"",VLOOKUP(D119,'F2 Objectifs'!$A$1:$F$82,2,FALSE))</f>
        <v>Action 3 de l'objectif 1 de l'axe 1</v>
      </c>
      <c r="F120" s="455"/>
      <c r="G120" s="455"/>
      <c r="H120" s="455"/>
      <c r="I120" s="456"/>
    </row>
    <row r="121" spans="1:15" ht="13.5" customHeight="1" thickBot="1" x14ac:dyDescent="0.3">
      <c r="A121" s="155"/>
    </row>
    <row r="122" spans="1:15" ht="20.100000000000001" customHeight="1" x14ac:dyDescent="0.25">
      <c r="A122" s="155"/>
      <c r="B122" s="449" t="str">
        <f>IF(ISNA(VLOOKUP(D119,'F2 Objectifs'!$A$1:$F$82,3,FALSE)),"",VLOOKUP(D119,'F2 Objectifs'!$A$1:$F$82,3,FALSE))</f>
        <v xml:space="preserve">Axe 1 : connaître, comprendre et utiliser les langages  </v>
      </c>
      <c r="C122" s="450"/>
      <c r="D122" s="450"/>
      <c r="E122" s="450"/>
      <c r="F122" s="450"/>
      <c r="G122" s="450"/>
      <c r="H122" s="450"/>
      <c r="I122" s="451"/>
    </row>
    <row r="123" spans="1:15" ht="20.100000000000001" customHeight="1" x14ac:dyDescent="0.25">
      <c r="A123" s="155"/>
      <c r="B123" s="142" t="s">
        <v>220</v>
      </c>
      <c r="C123" s="457" t="str">
        <f>IF(ISNA(VLOOKUP(D119,'F2 Objectifs'!$A$1:$F$82,4,FALSE)),"",VLOOKUP(D119,'F2 Objectifs'!$A$1:$F$82,4,FALSE))</f>
        <v>Objectif 1 de l'axe 1</v>
      </c>
      <c r="D123" s="457"/>
      <c r="E123" s="457"/>
      <c r="F123" s="457"/>
      <c r="G123" s="457"/>
      <c r="H123" s="457"/>
      <c r="I123" s="458"/>
    </row>
    <row r="124" spans="1:15" ht="20.100000000000001" customHeight="1" thickBot="1" x14ac:dyDescent="0.3">
      <c r="A124" s="155"/>
      <c r="B124" s="143" t="s">
        <v>221</v>
      </c>
      <c r="C124" s="459" t="str">
        <f>IF(ISNA(VLOOKUP(D119,'F2 Objectifs'!$A$1:$F$82,5,FALSE)),"",VLOOKUP(D119,'F2 Objectifs'!$A$1:$F$82,5,FALSE))</f>
        <v>Indicateur de l'objectif 1 de l'axe 1</v>
      </c>
      <c r="D124" s="459"/>
      <c r="E124" s="459"/>
      <c r="F124" s="459"/>
      <c r="G124" s="459"/>
      <c r="H124" s="459"/>
      <c r="I124" s="460"/>
    </row>
    <row r="125" spans="1:15" s="146" customFormat="1" thickBot="1" x14ac:dyDescent="0.3">
      <c r="A125" s="155"/>
      <c r="B125" s="144"/>
      <c r="C125" s="145"/>
      <c r="D125" s="145"/>
      <c r="E125" s="145"/>
      <c r="F125" s="145"/>
      <c r="G125" s="145"/>
      <c r="L125" s="186"/>
      <c r="M125" s="129"/>
      <c r="N125" s="130"/>
      <c r="O125" s="129"/>
    </row>
    <row r="126" spans="1:15" ht="13.5" customHeight="1" x14ac:dyDescent="0.25">
      <c r="A126" s="155"/>
      <c r="B126" s="147"/>
      <c r="C126" s="467" t="s">
        <v>223</v>
      </c>
      <c r="D126" s="468"/>
      <c r="E126" s="468"/>
      <c r="F126" s="468"/>
      <c r="G126" s="468"/>
      <c r="H126" s="469"/>
    </row>
    <row r="127" spans="1:15" ht="20.100000000000001" customHeight="1" x14ac:dyDescent="0.25">
      <c r="A127" s="155"/>
      <c r="C127" s="148" t="s">
        <v>202</v>
      </c>
      <c r="D127" s="149" t="s">
        <v>203</v>
      </c>
      <c r="E127" s="149" t="s">
        <v>204</v>
      </c>
      <c r="F127" s="149" t="s">
        <v>205</v>
      </c>
      <c r="G127" s="149" t="s">
        <v>206</v>
      </c>
      <c r="H127" s="465" t="s">
        <v>222</v>
      </c>
    </row>
    <row r="128" spans="1:15" ht="20.100000000000001" customHeight="1" x14ac:dyDescent="0.25">
      <c r="A128" s="155"/>
      <c r="C128" s="148" t="s">
        <v>207</v>
      </c>
      <c r="D128" s="149" t="s">
        <v>208</v>
      </c>
      <c r="E128" s="149" t="s">
        <v>209</v>
      </c>
      <c r="F128" s="149" t="s">
        <v>210</v>
      </c>
      <c r="G128" s="149" t="s">
        <v>219</v>
      </c>
      <c r="H128" s="466"/>
    </row>
    <row r="129" spans="1:15" ht="20.100000000000001" customHeight="1" thickBot="1" x14ac:dyDescent="0.3">
      <c r="A129" s="155"/>
      <c r="C129" s="150"/>
      <c r="D129" s="151"/>
      <c r="E129" s="152" t="s">
        <v>211</v>
      </c>
      <c r="F129" s="153"/>
      <c r="G129" s="151"/>
      <c r="H129" s="154"/>
    </row>
    <row r="130" spans="1:15" s="155" customFormat="1" thickBot="1" x14ac:dyDescent="0.3">
      <c r="C130" s="156"/>
      <c r="D130" s="157"/>
      <c r="E130" s="158"/>
      <c r="F130" s="157"/>
      <c r="G130" s="157"/>
      <c r="H130" s="157"/>
      <c r="L130" s="187"/>
      <c r="M130" s="179"/>
      <c r="N130" s="180"/>
      <c r="O130" s="179"/>
    </row>
    <row r="131" spans="1:15" s="164" customFormat="1" ht="15" customHeight="1" x14ac:dyDescent="0.25">
      <c r="A131" s="155"/>
      <c r="B131" s="159" t="s">
        <v>212</v>
      </c>
      <c r="C131" s="160"/>
      <c r="D131" s="161"/>
      <c r="E131" s="162"/>
      <c r="F131" s="161"/>
      <c r="G131" s="161"/>
      <c r="H131" s="161"/>
      <c r="I131" s="163"/>
      <c r="J131" s="155"/>
      <c r="L131" s="178"/>
      <c r="M131" s="179"/>
      <c r="N131" s="180"/>
      <c r="O131" s="179"/>
    </row>
    <row r="132" spans="1:15" s="164" customFormat="1" ht="15" customHeight="1" x14ac:dyDescent="0.25">
      <c r="A132" s="255"/>
      <c r="B132" s="440"/>
      <c r="C132" s="441"/>
      <c r="D132" s="441"/>
      <c r="E132" s="441"/>
      <c r="F132" s="441"/>
      <c r="G132" s="441"/>
      <c r="H132" s="441"/>
      <c r="I132" s="442"/>
      <c r="J132" s="155"/>
      <c r="L132" s="178"/>
      <c r="M132" s="179"/>
      <c r="N132" s="180"/>
      <c r="O132" s="179"/>
    </row>
    <row r="133" spans="1:15" s="164" customFormat="1" ht="15" customHeight="1" x14ac:dyDescent="0.25">
      <c r="A133" s="255"/>
      <c r="B133" s="440"/>
      <c r="C133" s="441"/>
      <c r="D133" s="441"/>
      <c r="E133" s="441"/>
      <c r="F133" s="441"/>
      <c r="G133" s="441"/>
      <c r="H133" s="441"/>
      <c r="I133" s="442"/>
      <c r="J133" s="155"/>
      <c r="L133" s="178"/>
      <c r="M133" s="179"/>
      <c r="N133" s="180"/>
      <c r="O133" s="179"/>
    </row>
    <row r="134" spans="1:15" s="164" customFormat="1" ht="15" customHeight="1" x14ac:dyDescent="0.25">
      <c r="A134" s="255"/>
      <c r="B134" s="440"/>
      <c r="C134" s="441"/>
      <c r="D134" s="441"/>
      <c r="E134" s="441"/>
      <c r="F134" s="441"/>
      <c r="G134" s="441"/>
      <c r="H134" s="441"/>
      <c r="I134" s="442"/>
      <c r="J134" s="155"/>
      <c r="L134" s="178"/>
      <c r="M134" s="179"/>
      <c r="N134" s="180"/>
      <c r="O134" s="179"/>
    </row>
    <row r="135" spans="1:15" s="164" customFormat="1" ht="15" customHeight="1" x14ac:dyDescent="0.25">
      <c r="A135" s="255"/>
      <c r="B135" s="440"/>
      <c r="C135" s="441"/>
      <c r="D135" s="441"/>
      <c r="E135" s="441"/>
      <c r="F135" s="441"/>
      <c r="G135" s="441"/>
      <c r="H135" s="441"/>
      <c r="I135" s="442"/>
      <c r="J135" s="155"/>
      <c r="L135" s="178"/>
      <c r="M135" s="179"/>
      <c r="N135" s="180"/>
      <c r="O135" s="179"/>
    </row>
    <row r="136" spans="1:15" s="164" customFormat="1" ht="12.75" customHeight="1" x14ac:dyDescent="0.25">
      <c r="A136" s="255"/>
      <c r="B136" s="443"/>
      <c r="C136" s="444"/>
      <c r="D136" s="444"/>
      <c r="E136" s="444"/>
      <c r="F136" s="444"/>
      <c r="G136" s="444"/>
      <c r="H136" s="444"/>
      <c r="I136" s="445"/>
      <c r="J136" s="155"/>
      <c r="L136" s="178"/>
      <c r="M136" s="179"/>
      <c r="N136" s="180"/>
      <c r="O136" s="179"/>
    </row>
    <row r="137" spans="1:15" s="164" customFormat="1" ht="15" customHeight="1" x14ac:dyDescent="0.25">
      <c r="A137" s="155"/>
      <c r="B137" s="167" t="s">
        <v>213</v>
      </c>
      <c r="C137" s="168"/>
      <c r="D137" s="169"/>
      <c r="E137" s="170"/>
      <c r="F137" s="169"/>
      <c r="G137" s="169"/>
      <c r="H137" s="169"/>
      <c r="I137" s="171"/>
      <c r="J137" s="155"/>
      <c r="L137" s="178"/>
      <c r="M137" s="179"/>
      <c r="N137" s="180"/>
      <c r="O137" s="179"/>
    </row>
    <row r="138" spans="1:15" s="164" customFormat="1" ht="12.75" customHeight="1" x14ac:dyDescent="0.25">
      <c r="A138" s="255"/>
      <c r="B138" s="440"/>
      <c r="C138" s="441"/>
      <c r="D138" s="441"/>
      <c r="E138" s="441"/>
      <c r="F138" s="441"/>
      <c r="G138" s="441"/>
      <c r="H138" s="441"/>
      <c r="I138" s="442"/>
      <c r="J138" s="155"/>
      <c r="L138" s="178"/>
      <c r="M138" s="179"/>
      <c r="N138" s="180"/>
      <c r="O138" s="179"/>
    </row>
    <row r="139" spans="1:15" s="164" customFormat="1" ht="12.75" customHeight="1" x14ac:dyDescent="0.25">
      <c r="A139" s="255"/>
      <c r="B139" s="440"/>
      <c r="C139" s="441"/>
      <c r="D139" s="441"/>
      <c r="E139" s="441"/>
      <c r="F139" s="441"/>
      <c r="G139" s="441"/>
      <c r="H139" s="441"/>
      <c r="I139" s="442"/>
      <c r="J139" s="155"/>
      <c r="L139" s="178"/>
      <c r="M139" s="179"/>
      <c r="N139" s="180"/>
      <c r="O139" s="179"/>
    </row>
    <row r="140" spans="1:15" s="164" customFormat="1" ht="12.75" customHeight="1" x14ac:dyDescent="0.25">
      <c r="A140" s="255"/>
      <c r="B140" s="440"/>
      <c r="C140" s="441"/>
      <c r="D140" s="441"/>
      <c r="E140" s="441"/>
      <c r="F140" s="441"/>
      <c r="G140" s="441"/>
      <c r="H140" s="441"/>
      <c r="I140" s="442"/>
      <c r="J140" s="155"/>
      <c r="L140" s="178"/>
      <c r="M140" s="179"/>
      <c r="N140" s="180"/>
      <c r="O140" s="179"/>
    </row>
    <row r="141" spans="1:15" s="164" customFormat="1" ht="12.75" customHeight="1" x14ac:dyDescent="0.25">
      <c r="A141" s="255"/>
      <c r="B141" s="440"/>
      <c r="C141" s="441"/>
      <c r="D141" s="441"/>
      <c r="E141" s="441"/>
      <c r="F141" s="441"/>
      <c r="G141" s="441"/>
      <c r="H141" s="441"/>
      <c r="I141" s="442"/>
      <c r="J141" s="155"/>
      <c r="L141" s="178"/>
      <c r="M141" s="179"/>
      <c r="N141" s="180"/>
      <c r="O141" s="179"/>
    </row>
    <row r="142" spans="1:15" s="164" customFormat="1" ht="12.75" customHeight="1" x14ac:dyDescent="0.25">
      <c r="A142" s="255"/>
      <c r="B142" s="443"/>
      <c r="C142" s="444"/>
      <c r="D142" s="444"/>
      <c r="E142" s="444"/>
      <c r="F142" s="444"/>
      <c r="G142" s="444"/>
      <c r="H142" s="444"/>
      <c r="I142" s="445"/>
      <c r="J142" s="155"/>
      <c r="L142" s="178"/>
      <c r="M142" s="179"/>
      <c r="N142" s="180"/>
      <c r="O142" s="179"/>
    </row>
    <row r="143" spans="1:15" s="164" customFormat="1" ht="12.75" customHeight="1" x14ac:dyDescent="0.3">
      <c r="A143" s="155"/>
      <c r="B143" s="167" t="s">
        <v>214</v>
      </c>
      <c r="C143" s="168"/>
      <c r="D143" s="169"/>
      <c r="E143" s="170"/>
      <c r="F143" s="169"/>
      <c r="G143" s="169"/>
      <c r="H143" s="169"/>
      <c r="I143" s="171"/>
      <c r="J143" s="155"/>
      <c r="L143" s="178"/>
      <c r="M143" s="179"/>
      <c r="N143" s="180"/>
      <c r="O143" s="179"/>
    </row>
    <row r="144" spans="1:15" s="164" customFormat="1" ht="12.75" customHeight="1" x14ac:dyDescent="0.25">
      <c r="A144" s="255"/>
      <c r="B144" s="440"/>
      <c r="C144" s="441"/>
      <c r="D144" s="441"/>
      <c r="E144" s="441"/>
      <c r="F144" s="441"/>
      <c r="G144" s="441"/>
      <c r="H144" s="441"/>
      <c r="I144" s="442"/>
      <c r="J144" s="155"/>
      <c r="L144" s="178"/>
      <c r="M144" s="179"/>
      <c r="N144" s="180"/>
      <c r="O144" s="179"/>
    </row>
    <row r="145" spans="1:15" s="164" customFormat="1" ht="12.75" customHeight="1" x14ac:dyDescent="0.25">
      <c r="A145" s="255"/>
      <c r="B145" s="440"/>
      <c r="C145" s="441"/>
      <c r="D145" s="441"/>
      <c r="E145" s="441"/>
      <c r="F145" s="441"/>
      <c r="G145" s="441"/>
      <c r="H145" s="441"/>
      <c r="I145" s="442"/>
      <c r="J145" s="155"/>
      <c r="L145" s="178"/>
      <c r="M145" s="179"/>
      <c r="N145" s="180"/>
      <c r="O145" s="179"/>
    </row>
    <row r="146" spans="1:15" s="164" customFormat="1" ht="12.75" customHeight="1" x14ac:dyDescent="0.25">
      <c r="A146" s="255"/>
      <c r="B146" s="440"/>
      <c r="C146" s="441"/>
      <c r="D146" s="441"/>
      <c r="E146" s="441"/>
      <c r="F146" s="441"/>
      <c r="G146" s="441"/>
      <c r="H146" s="441"/>
      <c r="I146" s="442"/>
      <c r="J146" s="155"/>
      <c r="L146" s="178"/>
      <c r="M146" s="179"/>
      <c r="N146" s="180"/>
      <c r="O146" s="179"/>
    </row>
    <row r="147" spans="1:15" s="164" customFormat="1" ht="12.75" customHeight="1" x14ac:dyDescent="0.25">
      <c r="A147" s="255"/>
      <c r="B147" s="440"/>
      <c r="C147" s="441"/>
      <c r="D147" s="441"/>
      <c r="E147" s="441"/>
      <c r="F147" s="441"/>
      <c r="G147" s="441"/>
      <c r="H147" s="441"/>
      <c r="I147" s="442"/>
      <c r="J147" s="155"/>
      <c r="L147" s="178"/>
      <c r="M147" s="179"/>
      <c r="N147" s="180"/>
      <c r="O147" s="179"/>
    </row>
    <row r="148" spans="1:15" s="164" customFormat="1" ht="12.75" customHeight="1" x14ac:dyDescent="0.25">
      <c r="A148" s="255"/>
      <c r="B148" s="443"/>
      <c r="C148" s="444"/>
      <c r="D148" s="444"/>
      <c r="E148" s="444"/>
      <c r="F148" s="444"/>
      <c r="G148" s="444"/>
      <c r="H148" s="444"/>
      <c r="I148" s="445"/>
      <c r="J148" s="155"/>
      <c r="L148" s="178"/>
      <c r="M148" s="179"/>
      <c r="N148" s="180"/>
      <c r="O148" s="179"/>
    </row>
    <row r="149" spans="1:15" s="164" customFormat="1" ht="15" x14ac:dyDescent="0.25">
      <c r="A149" s="155"/>
      <c r="B149" s="173" t="s">
        <v>215</v>
      </c>
      <c r="C149" s="174"/>
      <c r="D149" s="174"/>
      <c r="E149" s="174"/>
      <c r="F149" s="174"/>
      <c r="G149" s="174"/>
      <c r="H149" s="174"/>
      <c r="I149" s="175"/>
      <c r="J149" s="155"/>
      <c r="L149" s="178"/>
      <c r="M149" s="179"/>
      <c r="N149" s="180"/>
      <c r="O149" s="179"/>
    </row>
    <row r="150" spans="1:15" s="164" customFormat="1" ht="15" x14ac:dyDescent="0.25">
      <c r="A150" s="155"/>
      <c r="B150" s="176" t="s">
        <v>216</v>
      </c>
      <c r="C150" s="168"/>
      <c r="D150" s="169"/>
      <c r="E150" s="170"/>
      <c r="F150" s="169"/>
      <c r="G150" s="169"/>
      <c r="H150" s="169"/>
      <c r="I150" s="171"/>
      <c r="J150" s="155"/>
      <c r="L150" s="178"/>
      <c r="M150" s="179"/>
      <c r="N150" s="180"/>
      <c r="O150" s="179"/>
    </row>
    <row r="151" spans="1:15" s="164" customFormat="1" ht="12.75" customHeight="1" x14ac:dyDescent="0.25">
      <c r="A151" s="255"/>
      <c r="B151" s="440"/>
      <c r="C151" s="441"/>
      <c r="D151" s="441"/>
      <c r="E151" s="441"/>
      <c r="F151" s="441"/>
      <c r="G151" s="441"/>
      <c r="H151" s="441"/>
      <c r="I151" s="442"/>
      <c r="J151" s="155"/>
      <c r="L151" s="178"/>
      <c r="M151" s="179"/>
      <c r="N151" s="180"/>
      <c r="O151" s="179"/>
    </row>
    <row r="152" spans="1:15" s="164" customFormat="1" ht="12.75" customHeight="1" x14ac:dyDescent="0.25">
      <c r="A152" s="255"/>
      <c r="B152" s="440"/>
      <c r="C152" s="441"/>
      <c r="D152" s="441"/>
      <c r="E152" s="441"/>
      <c r="F152" s="441"/>
      <c r="G152" s="441"/>
      <c r="H152" s="441"/>
      <c r="I152" s="442"/>
      <c r="J152" s="155"/>
      <c r="L152" s="178"/>
      <c r="M152" s="179"/>
      <c r="N152" s="180"/>
      <c r="O152" s="179"/>
    </row>
    <row r="153" spans="1:15" s="164" customFormat="1" ht="12.75" customHeight="1" x14ac:dyDescent="0.25">
      <c r="A153" s="255"/>
      <c r="B153" s="440"/>
      <c r="C153" s="441"/>
      <c r="D153" s="441"/>
      <c r="E153" s="441"/>
      <c r="F153" s="441"/>
      <c r="G153" s="441"/>
      <c r="H153" s="441"/>
      <c r="I153" s="442"/>
      <c r="J153" s="155"/>
      <c r="L153" s="178"/>
      <c r="M153" s="179"/>
      <c r="N153" s="180"/>
      <c r="O153" s="179"/>
    </row>
    <row r="154" spans="1:15" s="164" customFormat="1" ht="12.75" customHeight="1" x14ac:dyDescent="0.25">
      <c r="A154" s="255"/>
      <c r="B154" s="440"/>
      <c r="C154" s="441"/>
      <c r="D154" s="441"/>
      <c r="E154" s="441"/>
      <c r="F154" s="441"/>
      <c r="G154" s="441"/>
      <c r="H154" s="441"/>
      <c r="I154" s="442"/>
      <c r="J154" s="155"/>
      <c r="L154" s="178"/>
      <c r="M154" s="179"/>
      <c r="N154" s="180"/>
      <c r="O154" s="179"/>
    </row>
    <row r="155" spans="1:15" s="164" customFormat="1" ht="12.75" customHeight="1" x14ac:dyDescent="0.25">
      <c r="A155" s="255"/>
      <c r="B155" s="443"/>
      <c r="C155" s="444"/>
      <c r="D155" s="444"/>
      <c r="E155" s="444"/>
      <c r="F155" s="444"/>
      <c r="G155" s="444"/>
      <c r="H155" s="444"/>
      <c r="I155" s="445"/>
      <c r="J155" s="155"/>
      <c r="L155" s="178"/>
      <c r="M155" s="179"/>
      <c r="N155" s="180"/>
      <c r="O155" s="179"/>
    </row>
    <row r="156" spans="1:15" s="164" customFormat="1" ht="12.75" customHeight="1" x14ac:dyDescent="0.25">
      <c r="A156" s="155"/>
      <c r="B156" s="181" t="s">
        <v>217</v>
      </c>
      <c r="C156" s="168"/>
      <c r="D156" s="169"/>
      <c r="E156" s="170"/>
      <c r="F156" s="169"/>
      <c r="G156" s="169"/>
      <c r="H156" s="169"/>
      <c r="I156" s="171"/>
      <c r="J156" s="155"/>
      <c r="L156" s="178"/>
      <c r="M156" s="179"/>
      <c r="N156" s="180"/>
      <c r="O156" s="179"/>
    </row>
    <row r="157" spans="1:15" s="164" customFormat="1" ht="12.75" customHeight="1" x14ac:dyDescent="0.25">
      <c r="A157" s="255"/>
      <c r="B157" s="440"/>
      <c r="C157" s="441"/>
      <c r="D157" s="441"/>
      <c r="E157" s="441"/>
      <c r="F157" s="441"/>
      <c r="G157" s="441"/>
      <c r="H157" s="441"/>
      <c r="I157" s="442"/>
      <c r="J157" s="155"/>
      <c r="L157" s="178"/>
      <c r="M157" s="179"/>
      <c r="N157" s="180"/>
      <c r="O157" s="179"/>
    </row>
    <row r="158" spans="1:15" s="164" customFormat="1" ht="12.75" customHeight="1" x14ac:dyDescent="0.25">
      <c r="A158" s="255"/>
      <c r="B158" s="440"/>
      <c r="C158" s="441"/>
      <c r="D158" s="441"/>
      <c r="E158" s="441"/>
      <c r="F158" s="441"/>
      <c r="G158" s="441"/>
      <c r="H158" s="441"/>
      <c r="I158" s="442"/>
      <c r="J158" s="155"/>
      <c r="L158" s="178"/>
      <c r="M158" s="179"/>
      <c r="N158" s="180"/>
      <c r="O158" s="179"/>
    </row>
    <row r="159" spans="1:15" s="164" customFormat="1" ht="12.75" customHeight="1" x14ac:dyDescent="0.25">
      <c r="A159" s="255"/>
      <c r="B159" s="440"/>
      <c r="C159" s="441"/>
      <c r="D159" s="441"/>
      <c r="E159" s="441"/>
      <c r="F159" s="441"/>
      <c r="G159" s="441"/>
      <c r="H159" s="441"/>
      <c r="I159" s="442"/>
      <c r="J159" s="155"/>
      <c r="L159" s="178"/>
      <c r="M159" s="179"/>
      <c r="N159" s="180"/>
      <c r="O159" s="179"/>
    </row>
    <row r="160" spans="1:15" s="164" customFormat="1" ht="12.75" customHeight="1" x14ac:dyDescent="0.25">
      <c r="A160" s="255"/>
      <c r="B160" s="440"/>
      <c r="C160" s="441"/>
      <c r="D160" s="441"/>
      <c r="E160" s="441"/>
      <c r="F160" s="441"/>
      <c r="G160" s="441"/>
      <c r="H160" s="441"/>
      <c r="I160" s="442"/>
      <c r="J160" s="155"/>
      <c r="L160" s="178"/>
      <c r="M160" s="179"/>
      <c r="N160" s="180"/>
      <c r="O160" s="179"/>
    </row>
    <row r="161" spans="1:15" s="164" customFormat="1" ht="12.75" customHeight="1" x14ac:dyDescent="0.25">
      <c r="A161" s="255"/>
      <c r="B161" s="443"/>
      <c r="C161" s="444"/>
      <c r="D161" s="444"/>
      <c r="E161" s="444"/>
      <c r="F161" s="444"/>
      <c r="G161" s="444"/>
      <c r="H161" s="444"/>
      <c r="I161" s="445"/>
      <c r="J161" s="155"/>
      <c r="L161" s="178"/>
      <c r="M161" s="179"/>
      <c r="N161" s="180"/>
      <c r="O161" s="179"/>
    </row>
    <row r="162" spans="1:15" s="164" customFormat="1" ht="12.75" customHeight="1" x14ac:dyDescent="0.25">
      <c r="A162" s="155"/>
      <c r="B162" s="167" t="s">
        <v>218</v>
      </c>
      <c r="C162" s="168"/>
      <c r="D162" s="169"/>
      <c r="E162" s="170"/>
      <c r="F162" s="169"/>
      <c r="G162" s="169"/>
      <c r="H162" s="169"/>
      <c r="I162" s="171"/>
      <c r="J162" s="155"/>
      <c r="L162" s="178"/>
      <c r="M162" s="179"/>
      <c r="N162" s="180"/>
      <c r="O162" s="179"/>
    </row>
    <row r="163" spans="1:15" s="164" customFormat="1" ht="12.75" customHeight="1" x14ac:dyDescent="0.25">
      <c r="A163" s="255"/>
      <c r="B163" s="440"/>
      <c r="C163" s="441"/>
      <c r="D163" s="441"/>
      <c r="E163" s="441"/>
      <c r="F163" s="441"/>
      <c r="G163" s="441"/>
      <c r="H163" s="441"/>
      <c r="I163" s="442"/>
      <c r="J163" s="155"/>
      <c r="L163" s="178"/>
      <c r="M163" s="179"/>
      <c r="N163" s="180"/>
      <c r="O163" s="179"/>
    </row>
    <row r="164" spans="1:15" s="164" customFormat="1" ht="12.75" customHeight="1" x14ac:dyDescent="0.25">
      <c r="A164" s="255"/>
      <c r="B164" s="440"/>
      <c r="C164" s="441"/>
      <c r="D164" s="441"/>
      <c r="E164" s="441"/>
      <c r="F164" s="441"/>
      <c r="G164" s="441"/>
      <c r="H164" s="441"/>
      <c r="I164" s="442"/>
      <c r="J164" s="155"/>
      <c r="L164" s="178"/>
      <c r="M164" s="179"/>
      <c r="N164" s="180"/>
      <c r="O164" s="179"/>
    </row>
    <row r="165" spans="1:15" s="164" customFormat="1" ht="12.75" customHeight="1" x14ac:dyDescent="0.25">
      <c r="A165" s="255"/>
      <c r="B165" s="440"/>
      <c r="C165" s="441"/>
      <c r="D165" s="441"/>
      <c r="E165" s="441"/>
      <c r="F165" s="441"/>
      <c r="G165" s="441"/>
      <c r="H165" s="441"/>
      <c r="I165" s="442"/>
      <c r="J165" s="155"/>
      <c r="L165" s="178"/>
      <c r="M165" s="179"/>
      <c r="N165" s="180"/>
      <c r="O165" s="179"/>
    </row>
    <row r="166" spans="1:15" s="164" customFormat="1" ht="12.75" customHeight="1" x14ac:dyDescent="0.25">
      <c r="A166" s="255"/>
      <c r="B166" s="440"/>
      <c r="C166" s="441"/>
      <c r="D166" s="441"/>
      <c r="E166" s="441"/>
      <c r="F166" s="441"/>
      <c r="G166" s="441"/>
      <c r="H166" s="441"/>
      <c r="I166" s="442"/>
      <c r="J166" s="155"/>
      <c r="L166" s="178"/>
      <c r="M166" s="179"/>
      <c r="N166" s="180"/>
      <c r="O166" s="179"/>
    </row>
    <row r="167" spans="1:15" s="164" customFormat="1" ht="13.5" customHeight="1" thickBot="1" x14ac:dyDescent="0.3">
      <c r="A167" s="255"/>
      <c r="B167" s="446"/>
      <c r="C167" s="447"/>
      <c r="D167" s="447"/>
      <c r="E167" s="447"/>
      <c r="F167" s="447"/>
      <c r="G167" s="447"/>
      <c r="H167" s="447"/>
      <c r="I167" s="448"/>
      <c r="J167" s="155"/>
      <c r="L167" s="178"/>
      <c r="M167" s="179"/>
      <c r="N167" s="180"/>
      <c r="O167" s="179"/>
    </row>
    <row r="168" spans="1:15" s="164" customFormat="1" ht="15" x14ac:dyDescent="0.25">
      <c r="A168" s="155"/>
      <c r="B168" s="182"/>
      <c r="C168" s="168"/>
      <c r="D168" s="169"/>
      <c r="E168" s="170"/>
      <c r="F168" s="169"/>
      <c r="G168" s="169"/>
      <c r="H168" s="169"/>
      <c r="J168" s="155"/>
      <c r="L168" s="178"/>
      <c r="M168" s="179"/>
      <c r="N168" s="180"/>
      <c r="O168" s="179"/>
    </row>
    <row r="169" spans="1:15" x14ac:dyDescent="0.25">
      <c r="A169" s="155"/>
      <c r="G169" s="127" t="str">
        <f>IF('F0 Etat des lieux '!$C$13="","",'F0 Etat des lieux '!$C$13)</f>
        <v/>
      </c>
    </row>
    <row r="170" spans="1:15" x14ac:dyDescent="0.25">
      <c r="A170" s="155"/>
      <c r="G170" s="127" t="str">
        <f>IF('F0 Etat des lieux '!$C$14="","",'F0 Etat des lieux '!$C$14)</f>
        <v/>
      </c>
    </row>
    <row r="171" spans="1:15" x14ac:dyDescent="0.25">
      <c r="A171" s="155"/>
    </row>
    <row r="172" spans="1:15" x14ac:dyDescent="0.25">
      <c r="A172" s="155"/>
    </row>
    <row r="173" spans="1:15" ht="15.75" x14ac:dyDescent="0.25">
      <c r="A173" s="155"/>
      <c r="D173" s="452" t="s">
        <v>200</v>
      </c>
      <c r="E173" s="453"/>
      <c r="F173" s="453"/>
      <c r="G173" s="453"/>
      <c r="H173" s="453"/>
      <c r="I173" s="454"/>
      <c r="N173" s="183"/>
      <c r="O173" s="184"/>
    </row>
    <row r="174" spans="1:15" x14ac:dyDescent="0.25">
      <c r="A174" s="155"/>
      <c r="B174" s="126">
        <f>B118+1</f>
        <v>4</v>
      </c>
      <c r="D174" s="137"/>
      <c r="E174" s="138"/>
      <c r="F174" s="138"/>
      <c r="G174" s="138"/>
      <c r="H174" s="138"/>
      <c r="I174" s="139"/>
    </row>
    <row r="175" spans="1:15" x14ac:dyDescent="0.25">
      <c r="A175" s="155"/>
      <c r="D175" s="140" t="str">
        <f>"Fiche action n° "&amp;B174</f>
        <v>Fiche action n° 4</v>
      </c>
      <c r="E175" s="138"/>
      <c r="F175" s="138"/>
      <c r="G175" s="138"/>
      <c r="H175" s="138"/>
      <c r="I175" s="139"/>
    </row>
    <row r="176" spans="1:15" ht="15.75" x14ac:dyDescent="0.25">
      <c r="A176" s="155"/>
      <c r="D176" s="141" t="s">
        <v>201</v>
      </c>
      <c r="E176" s="455" t="str">
        <f>IF(ISNA(VLOOKUP(D175,'F2 Objectifs'!$A$1:$F$82,2,FALSE)),"",VLOOKUP(D175,'F2 Objectifs'!$A$1:$F$82,2,FALSE))</f>
        <v>Action 4 de l'objectif 1 de l'axe 1</v>
      </c>
      <c r="F176" s="455"/>
      <c r="G176" s="455"/>
      <c r="H176" s="455"/>
      <c r="I176" s="456"/>
    </row>
    <row r="177" spans="1:15" ht="13.5" thickBot="1" x14ac:dyDescent="0.3">
      <c r="A177" s="155"/>
    </row>
    <row r="178" spans="1:15" ht="20.100000000000001" customHeight="1" x14ac:dyDescent="0.25">
      <c r="A178" s="155"/>
      <c r="B178" s="449" t="str">
        <f>IF(ISNA(VLOOKUP(D175,'F2 Objectifs'!$A$1:$F$82,3,FALSE)),"",VLOOKUP(D175,'F2 Objectifs'!$A$1:$F$82,3,FALSE))</f>
        <v xml:space="preserve">Axe 1 : connaître, comprendre et utiliser les langages  </v>
      </c>
      <c r="C178" s="450"/>
      <c r="D178" s="450"/>
      <c r="E178" s="450"/>
      <c r="F178" s="450"/>
      <c r="G178" s="450"/>
      <c r="H178" s="450"/>
      <c r="I178" s="451"/>
    </row>
    <row r="179" spans="1:15" ht="20.100000000000001" customHeight="1" x14ac:dyDescent="0.25">
      <c r="A179" s="155"/>
      <c r="B179" s="142" t="s">
        <v>220</v>
      </c>
      <c r="C179" s="457" t="str">
        <f>IF(ISNA(VLOOKUP(D175,'F2 Objectifs'!$A$1:$F$82,4,FALSE)),"",VLOOKUP(D175,'F2 Objectifs'!$A$1:$F$82,4,FALSE))</f>
        <v>Objectif 1 de l'axe 1</v>
      </c>
      <c r="D179" s="457"/>
      <c r="E179" s="457"/>
      <c r="F179" s="457"/>
      <c r="G179" s="457"/>
      <c r="H179" s="457"/>
      <c r="I179" s="458"/>
    </row>
    <row r="180" spans="1:15" ht="20.100000000000001" customHeight="1" thickBot="1" x14ac:dyDescent="0.3">
      <c r="A180" s="155"/>
      <c r="B180" s="143" t="s">
        <v>221</v>
      </c>
      <c r="C180" s="459" t="str">
        <f>IF(ISNA(VLOOKUP(D175,'F2 Objectifs'!$A$1:$F$82,5,FALSE)),"",VLOOKUP(D175,'F2 Objectifs'!$A$1:$F$82,5,FALSE))</f>
        <v>Indicateur de l'objectif 1 de l'axe 1</v>
      </c>
      <c r="D180" s="459"/>
      <c r="E180" s="459"/>
      <c r="F180" s="459"/>
      <c r="G180" s="459"/>
      <c r="H180" s="459"/>
      <c r="I180" s="460"/>
    </row>
    <row r="181" spans="1:15" s="146" customFormat="1" thickBot="1" x14ac:dyDescent="0.3">
      <c r="A181" s="155"/>
      <c r="B181" s="144"/>
      <c r="C181" s="145"/>
      <c r="D181" s="145"/>
      <c r="E181" s="145"/>
      <c r="F181" s="145"/>
      <c r="G181" s="145"/>
      <c r="L181" s="186"/>
      <c r="M181" s="129"/>
      <c r="N181" s="130"/>
      <c r="O181" s="129"/>
    </row>
    <row r="182" spans="1:15" ht="13.5" customHeight="1" x14ac:dyDescent="0.25">
      <c r="A182" s="155"/>
      <c r="B182" s="147"/>
      <c r="C182" s="467" t="s">
        <v>223</v>
      </c>
      <c r="D182" s="468"/>
      <c r="E182" s="468"/>
      <c r="F182" s="468"/>
      <c r="G182" s="468"/>
      <c r="H182" s="469"/>
    </row>
    <row r="183" spans="1:15" ht="20.100000000000001" customHeight="1" x14ac:dyDescent="0.25">
      <c r="A183" s="155"/>
      <c r="C183" s="148" t="s">
        <v>202</v>
      </c>
      <c r="D183" s="149" t="s">
        <v>203</v>
      </c>
      <c r="E183" s="149" t="s">
        <v>204</v>
      </c>
      <c r="F183" s="149" t="s">
        <v>205</v>
      </c>
      <c r="G183" s="149" t="s">
        <v>206</v>
      </c>
      <c r="H183" s="465" t="s">
        <v>222</v>
      </c>
    </row>
    <row r="184" spans="1:15" ht="20.100000000000001" customHeight="1" x14ac:dyDescent="0.25">
      <c r="A184" s="155"/>
      <c r="C184" s="148" t="s">
        <v>207</v>
      </c>
      <c r="D184" s="149" t="s">
        <v>208</v>
      </c>
      <c r="E184" s="149" t="s">
        <v>209</v>
      </c>
      <c r="F184" s="149" t="s">
        <v>210</v>
      </c>
      <c r="G184" s="149" t="s">
        <v>219</v>
      </c>
      <c r="H184" s="466"/>
    </row>
    <row r="185" spans="1:15" ht="20.100000000000001" customHeight="1" thickBot="1" x14ac:dyDescent="0.3">
      <c r="A185" s="155"/>
      <c r="C185" s="150"/>
      <c r="D185" s="151"/>
      <c r="E185" s="152" t="s">
        <v>211</v>
      </c>
      <c r="F185" s="153"/>
      <c r="G185" s="151"/>
      <c r="H185" s="154"/>
    </row>
    <row r="186" spans="1:15" s="155" customFormat="1" thickBot="1" x14ac:dyDescent="0.3">
      <c r="C186" s="156"/>
      <c r="D186" s="157"/>
      <c r="E186" s="158"/>
      <c r="F186" s="157"/>
      <c r="G186" s="157"/>
      <c r="H186" s="157"/>
      <c r="L186" s="187"/>
      <c r="M186" s="179"/>
      <c r="N186" s="180"/>
      <c r="O186" s="179"/>
    </row>
    <row r="187" spans="1:15" s="164" customFormat="1" ht="15" x14ac:dyDescent="0.25">
      <c r="A187" s="155"/>
      <c r="B187" s="159" t="s">
        <v>212</v>
      </c>
      <c r="C187" s="160"/>
      <c r="D187" s="161"/>
      <c r="E187" s="162"/>
      <c r="F187" s="161"/>
      <c r="G187" s="161"/>
      <c r="H187" s="161"/>
      <c r="I187" s="163"/>
      <c r="J187" s="155"/>
      <c r="L187" s="178"/>
      <c r="M187" s="179"/>
      <c r="N187" s="180"/>
      <c r="O187" s="179"/>
    </row>
    <row r="188" spans="1:15" s="164" customFormat="1" ht="15" customHeight="1" x14ac:dyDescent="0.25">
      <c r="A188" s="255"/>
      <c r="B188" s="440"/>
      <c r="C188" s="441"/>
      <c r="D188" s="441"/>
      <c r="E188" s="441"/>
      <c r="F188" s="441"/>
      <c r="G188" s="441"/>
      <c r="H188" s="441"/>
      <c r="I188" s="442"/>
      <c r="J188" s="155"/>
      <c r="L188" s="178"/>
      <c r="M188" s="179"/>
      <c r="N188" s="180"/>
      <c r="O188" s="179"/>
    </row>
    <row r="189" spans="1:15" s="164" customFormat="1" ht="15" customHeight="1" x14ac:dyDescent="0.25">
      <c r="A189" s="255"/>
      <c r="B189" s="440"/>
      <c r="C189" s="441"/>
      <c r="D189" s="441"/>
      <c r="E189" s="441"/>
      <c r="F189" s="441"/>
      <c r="G189" s="441"/>
      <c r="H189" s="441"/>
      <c r="I189" s="442"/>
      <c r="J189" s="155"/>
      <c r="L189" s="178"/>
      <c r="M189" s="179"/>
      <c r="N189" s="180"/>
      <c r="O189" s="179"/>
    </row>
    <row r="190" spans="1:15" s="164" customFormat="1" ht="15" customHeight="1" x14ac:dyDescent="0.25">
      <c r="A190" s="255"/>
      <c r="B190" s="440"/>
      <c r="C190" s="441"/>
      <c r="D190" s="441"/>
      <c r="E190" s="441"/>
      <c r="F190" s="441"/>
      <c r="G190" s="441"/>
      <c r="H190" s="441"/>
      <c r="I190" s="442"/>
      <c r="J190" s="155"/>
      <c r="L190" s="178"/>
      <c r="M190" s="179"/>
      <c r="N190" s="180"/>
      <c r="O190" s="179"/>
    </row>
    <row r="191" spans="1:15" s="164" customFormat="1" ht="15" customHeight="1" x14ac:dyDescent="0.25">
      <c r="A191" s="255"/>
      <c r="B191" s="440"/>
      <c r="C191" s="441"/>
      <c r="D191" s="441"/>
      <c r="E191" s="441"/>
      <c r="F191" s="441"/>
      <c r="G191" s="441"/>
      <c r="H191" s="441"/>
      <c r="I191" s="442"/>
      <c r="J191" s="155"/>
      <c r="L191" s="178"/>
      <c r="M191" s="179"/>
      <c r="N191" s="180"/>
      <c r="O191" s="179"/>
    </row>
    <row r="192" spans="1:15" s="164" customFormat="1" ht="12.75" customHeight="1" x14ac:dyDescent="0.25">
      <c r="A192" s="255"/>
      <c r="B192" s="443"/>
      <c r="C192" s="444"/>
      <c r="D192" s="444"/>
      <c r="E192" s="444"/>
      <c r="F192" s="444"/>
      <c r="G192" s="444"/>
      <c r="H192" s="444"/>
      <c r="I192" s="445"/>
      <c r="J192" s="155"/>
      <c r="L192" s="178"/>
      <c r="M192" s="179"/>
      <c r="N192" s="180"/>
      <c r="O192" s="179"/>
    </row>
    <row r="193" spans="1:15" s="164" customFormat="1" ht="15" x14ac:dyDescent="0.25">
      <c r="A193" s="155"/>
      <c r="B193" s="167" t="s">
        <v>213</v>
      </c>
      <c r="C193" s="168"/>
      <c r="D193" s="169"/>
      <c r="E193" s="170"/>
      <c r="F193" s="169"/>
      <c r="G193" s="169"/>
      <c r="H193" s="169"/>
      <c r="I193" s="171"/>
      <c r="J193" s="155"/>
      <c r="L193" s="178"/>
      <c r="M193" s="179"/>
      <c r="N193" s="180"/>
      <c r="O193" s="179"/>
    </row>
    <row r="194" spans="1:15" s="164" customFormat="1" ht="12.75" customHeight="1" x14ac:dyDescent="0.25">
      <c r="A194" s="255"/>
      <c r="B194" s="440"/>
      <c r="C194" s="441"/>
      <c r="D194" s="441"/>
      <c r="E194" s="441"/>
      <c r="F194" s="441"/>
      <c r="G194" s="441"/>
      <c r="H194" s="441"/>
      <c r="I194" s="442"/>
      <c r="J194" s="155"/>
      <c r="L194" s="178"/>
      <c r="M194" s="179"/>
      <c r="N194" s="180"/>
      <c r="O194" s="179"/>
    </row>
    <row r="195" spans="1:15" s="164" customFormat="1" ht="12.75" customHeight="1" x14ac:dyDescent="0.25">
      <c r="A195" s="255"/>
      <c r="B195" s="440"/>
      <c r="C195" s="441"/>
      <c r="D195" s="441"/>
      <c r="E195" s="441"/>
      <c r="F195" s="441"/>
      <c r="G195" s="441"/>
      <c r="H195" s="441"/>
      <c r="I195" s="442"/>
      <c r="J195" s="155"/>
      <c r="L195" s="178"/>
      <c r="M195" s="179"/>
      <c r="N195" s="180"/>
      <c r="O195" s="179"/>
    </row>
    <row r="196" spans="1:15" s="164" customFormat="1" ht="12.75" customHeight="1" x14ac:dyDescent="0.25">
      <c r="A196" s="255"/>
      <c r="B196" s="440"/>
      <c r="C196" s="441"/>
      <c r="D196" s="441"/>
      <c r="E196" s="441"/>
      <c r="F196" s="441"/>
      <c r="G196" s="441"/>
      <c r="H196" s="441"/>
      <c r="I196" s="442"/>
      <c r="J196" s="155"/>
      <c r="L196" s="178"/>
      <c r="M196" s="179"/>
      <c r="N196" s="180"/>
      <c r="O196" s="179"/>
    </row>
    <row r="197" spans="1:15" s="164" customFormat="1" ht="12.75" customHeight="1" x14ac:dyDescent="0.25">
      <c r="A197" s="255"/>
      <c r="B197" s="440"/>
      <c r="C197" s="441"/>
      <c r="D197" s="441"/>
      <c r="E197" s="441"/>
      <c r="F197" s="441"/>
      <c r="G197" s="441"/>
      <c r="H197" s="441"/>
      <c r="I197" s="442"/>
      <c r="J197" s="155"/>
      <c r="L197" s="178"/>
      <c r="M197" s="179"/>
      <c r="N197" s="180"/>
      <c r="O197" s="179"/>
    </row>
    <row r="198" spans="1:15" s="164" customFormat="1" ht="12.75" customHeight="1" x14ac:dyDescent="0.25">
      <c r="A198" s="255"/>
      <c r="B198" s="443"/>
      <c r="C198" s="444"/>
      <c r="D198" s="444"/>
      <c r="E198" s="444"/>
      <c r="F198" s="444"/>
      <c r="G198" s="444"/>
      <c r="H198" s="444"/>
      <c r="I198" s="445"/>
      <c r="J198" s="155"/>
      <c r="L198" s="178"/>
      <c r="M198" s="179"/>
      <c r="N198" s="180"/>
      <c r="O198" s="179"/>
    </row>
    <row r="199" spans="1:15" s="164" customFormat="1" ht="12.75" customHeight="1" x14ac:dyDescent="0.3">
      <c r="A199" s="155"/>
      <c r="B199" s="167" t="s">
        <v>214</v>
      </c>
      <c r="C199" s="168"/>
      <c r="D199" s="169"/>
      <c r="E199" s="170"/>
      <c r="F199" s="169"/>
      <c r="G199" s="169"/>
      <c r="H199" s="169"/>
      <c r="I199" s="171"/>
      <c r="J199" s="155"/>
      <c r="L199" s="178"/>
      <c r="M199" s="179"/>
      <c r="N199" s="180"/>
      <c r="O199" s="179"/>
    </row>
    <row r="200" spans="1:15" s="164" customFormat="1" ht="12.75" customHeight="1" x14ac:dyDescent="0.25">
      <c r="A200" s="255"/>
      <c r="B200" s="440"/>
      <c r="C200" s="441"/>
      <c r="D200" s="441"/>
      <c r="E200" s="441"/>
      <c r="F200" s="441"/>
      <c r="G200" s="441"/>
      <c r="H200" s="441"/>
      <c r="I200" s="442"/>
      <c r="J200" s="155"/>
      <c r="L200" s="178"/>
      <c r="M200" s="179"/>
      <c r="N200" s="180"/>
      <c r="O200" s="179"/>
    </row>
    <row r="201" spans="1:15" s="164" customFormat="1" ht="12.75" customHeight="1" x14ac:dyDescent="0.25">
      <c r="A201" s="255"/>
      <c r="B201" s="440"/>
      <c r="C201" s="441"/>
      <c r="D201" s="441"/>
      <c r="E201" s="441"/>
      <c r="F201" s="441"/>
      <c r="G201" s="441"/>
      <c r="H201" s="441"/>
      <c r="I201" s="442"/>
      <c r="J201" s="155"/>
      <c r="L201" s="178"/>
      <c r="M201" s="179"/>
      <c r="N201" s="180"/>
      <c r="O201" s="179"/>
    </row>
    <row r="202" spans="1:15" s="164" customFormat="1" ht="12.75" customHeight="1" x14ac:dyDescent="0.25">
      <c r="A202" s="255"/>
      <c r="B202" s="440"/>
      <c r="C202" s="441"/>
      <c r="D202" s="441"/>
      <c r="E202" s="441"/>
      <c r="F202" s="441"/>
      <c r="G202" s="441"/>
      <c r="H202" s="441"/>
      <c r="I202" s="442"/>
      <c r="J202" s="155"/>
      <c r="L202" s="178"/>
      <c r="M202" s="179"/>
      <c r="N202" s="180"/>
      <c r="O202" s="179"/>
    </row>
    <row r="203" spans="1:15" s="164" customFormat="1" ht="12.75" customHeight="1" x14ac:dyDescent="0.25">
      <c r="A203" s="255"/>
      <c r="B203" s="440"/>
      <c r="C203" s="441"/>
      <c r="D203" s="441"/>
      <c r="E203" s="441"/>
      <c r="F203" s="441"/>
      <c r="G203" s="441"/>
      <c r="H203" s="441"/>
      <c r="I203" s="442"/>
      <c r="J203" s="155"/>
      <c r="L203" s="178"/>
      <c r="M203" s="179"/>
      <c r="N203" s="180"/>
      <c r="O203" s="179"/>
    </row>
    <row r="204" spans="1:15" s="164" customFormat="1" ht="12.75" customHeight="1" x14ac:dyDescent="0.25">
      <c r="A204" s="255"/>
      <c r="B204" s="443"/>
      <c r="C204" s="444"/>
      <c r="D204" s="444"/>
      <c r="E204" s="444"/>
      <c r="F204" s="444"/>
      <c r="G204" s="444"/>
      <c r="H204" s="444"/>
      <c r="I204" s="445"/>
      <c r="J204" s="155"/>
      <c r="L204" s="178"/>
      <c r="M204" s="179"/>
      <c r="N204" s="180"/>
      <c r="O204" s="179"/>
    </row>
    <row r="205" spans="1:15" s="164" customFormat="1" ht="15" x14ac:dyDescent="0.25">
      <c r="A205" s="155"/>
      <c r="B205" s="173" t="s">
        <v>215</v>
      </c>
      <c r="C205" s="174"/>
      <c r="D205" s="174"/>
      <c r="E205" s="174"/>
      <c r="F205" s="174"/>
      <c r="G205" s="174"/>
      <c r="H205" s="174"/>
      <c r="I205" s="175"/>
      <c r="J205" s="155"/>
      <c r="L205" s="178"/>
      <c r="M205" s="179"/>
      <c r="N205" s="180"/>
      <c r="O205" s="179"/>
    </row>
    <row r="206" spans="1:15" s="164" customFormat="1" ht="15" x14ac:dyDescent="0.25">
      <c r="A206" s="155"/>
      <c r="B206" s="176" t="s">
        <v>216</v>
      </c>
      <c r="C206" s="168"/>
      <c r="D206" s="169"/>
      <c r="E206" s="170"/>
      <c r="F206" s="169"/>
      <c r="G206" s="169"/>
      <c r="H206" s="169"/>
      <c r="I206" s="171"/>
      <c r="J206" s="155"/>
      <c r="L206" s="178"/>
      <c r="M206" s="179"/>
      <c r="N206" s="180"/>
      <c r="O206" s="179"/>
    </row>
    <row r="207" spans="1:15" s="164" customFormat="1" ht="12.75" customHeight="1" x14ac:dyDescent="0.25">
      <c r="A207" s="255"/>
      <c r="B207" s="440"/>
      <c r="C207" s="441"/>
      <c r="D207" s="441"/>
      <c r="E207" s="441"/>
      <c r="F207" s="441"/>
      <c r="G207" s="441"/>
      <c r="H207" s="441"/>
      <c r="I207" s="442"/>
      <c r="J207" s="155"/>
      <c r="L207" s="178"/>
      <c r="M207" s="179"/>
      <c r="N207" s="180"/>
      <c r="O207" s="179"/>
    </row>
    <row r="208" spans="1:15" s="164" customFormat="1" ht="12.75" customHeight="1" x14ac:dyDescent="0.25">
      <c r="A208" s="255"/>
      <c r="B208" s="440"/>
      <c r="C208" s="441"/>
      <c r="D208" s="441"/>
      <c r="E208" s="441"/>
      <c r="F208" s="441"/>
      <c r="G208" s="441"/>
      <c r="H208" s="441"/>
      <c r="I208" s="442"/>
      <c r="J208" s="155"/>
      <c r="L208" s="178"/>
      <c r="M208" s="179"/>
      <c r="N208" s="180"/>
      <c r="O208" s="179"/>
    </row>
    <row r="209" spans="1:15" s="164" customFormat="1" ht="12.75" customHeight="1" x14ac:dyDescent="0.25">
      <c r="A209" s="255"/>
      <c r="B209" s="440"/>
      <c r="C209" s="441"/>
      <c r="D209" s="441"/>
      <c r="E209" s="441"/>
      <c r="F209" s="441"/>
      <c r="G209" s="441"/>
      <c r="H209" s="441"/>
      <c r="I209" s="442"/>
      <c r="J209" s="155"/>
      <c r="L209" s="178"/>
      <c r="M209" s="179"/>
      <c r="N209" s="180"/>
      <c r="O209" s="179"/>
    </row>
    <row r="210" spans="1:15" s="164" customFormat="1" ht="12.75" customHeight="1" x14ac:dyDescent="0.25">
      <c r="A210" s="255"/>
      <c r="B210" s="440"/>
      <c r="C210" s="441"/>
      <c r="D210" s="441"/>
      <c r="E210" s="441"/>
      <c r="F210" s="441"/>
      <c r="G210" s="441"/>
      <c r="H210" s="441"/>
      <c r="I210" s="442"/>
      <c r="J210" s="155"/>
      <c r="L210" s="178"/>
      <c r="M210" s="179"/>
      <c r="N210" s="180"/>
      <c r="O210" s="179"/>
    </row>
    <row r="211" spans="1:15" s="164" customFormat="1" ht="12.75" customHeight="1" x14ac:dyDescent="0.25">
      <c r="A211" s="255"/>
      <c r="B211" s="443"/>
      <c r="C211" s="444"/>
      <c r="D211" s="444"/>
      <c r="E211" s="444"/>
      <c r="F211" s="444"/>
      <c r="G211" s="444"/>
      <c r="H211" s="444"/>
      <c r="I211" s="445"/>
      <c r="J211" s="155"/>
      <c r="L211" s="178"/>
      <c r="M211" s="179"/>
      <c r="N211" s="180"/>
      <c r="O211" s="179"/>
    </row>
    <row r="212" spans="1:15" s="164" customFormat="1" ht="12.75" customHeight="1" x14ac:dyDescent="0.25">
      <c r="A212" s="155"/>
      <c r="B212" s="181" t="s">
        <v>217</v>
      </c>
      <c r="C212" s="168"/>
      <c r="D212" s="169"/>
      <c r="E212" s="170"/>
      <c r="F212" s="169"/>
      <c r="G212" s="169"/>
      <c r="H212" s="169"/>
      <c r="I212" s="171"/>
      <c r="J212" s="155"/>
      <c r="L212" s="178"/>
      <c r="M212" s="179"/>
      <c r="N212" s="180"/>
      <c r="O212" s="179"/>
    </row>
    <row r="213" spans="1:15" s="164" customFormat="1" ht="12.75" customHeight="1" x14ac:dyDescent="0.25">
      <c r="A213" s="255"/>
      <c r="B213" s="440"/>
      <c r="C213" s="441"/>
      <c r="D213" s="441"/>
      <c r="E213" s="441"/>
      <c r="F213" s="441"/>
      <c r="G213" s="441"/>
      <c r="H213" s="441"/>
      <c r="I213" s="442"/>
      <c r="J213" s="155"/>
      <c r="L213" s="178"/>
      <c r="M213" s="179"/>
      <c r="N213" s="180"/>
      <c r="O213" s="179"/>
    </row>
    <row r="214" spans="1:15" s="164" customFormat="1" ht="12.75" customHeight="1" x14ac:dyDescent="0.25">
      <c r="A214" s="255"/>
      <c r="B214" s="440"/>
      <c r="C214" s="441"/>
      <c r="D214" s="441"/>
      <c r="E214" s="441"/>
      <c r="F214" s="441"/>
      <c r="G214" s="441"/>
      <c r="H214" s="441"/>
      <c r="I214" s="442"/>
      <c r="J214" s="155"/>
      <c r="L214" s="178"/>
      <c r="M214" s="179"/>
      <c r="N214" s="180"/>
      <c r="O214" s="179"/>
    </row>
    <row r="215" spans="1:15" s="164" customFormat="1" ht="12.75" customHeight="1" x14ac:dyDescent="0.25">
      <c r="A215" s="255"/>
      <c r="B215" s="440"/>
      <c r="C215" s="441"/>
      <c r="D215" s="441"/>
      <c r="E215" s="441"/>
      <c r="F215" s="441"/>
      <c r="G215" s="441"/>
      <c r="H215" s="441"/>
      <c r="I215" s="442"/>
      <c r="J215" s="155"/>
      <c r="L215" s="178"/>
      <c r="M215" s="179"/>
      <c r="N215" s="180"/>
      <c r="O215" s="179"/>
    </row>
    <row r="216" spans="1:15" s="164" customFormat="1" ht="12.75" customHeight="1" x14ac:dyDescent="0.25">
      <c r="A216" s="255"/>
      <c r="B216" s="440"/>
      <c r="C216" s="441"/>
      <c r="D216" s="441"/>
      <c r="E216" s="441"/>
      <c r="F216" s="441"/>
      <c r="G216" s="441"/>
      <c r="H216" s="441"/>
      <c r="I216" s="442"/>
      <c r="J216" s="155"/>
      <c r="L216" s="178"/>
      <c r="M216" s="179"/>
      <c r="N216" s="180"/>
      <c r="O216" s="179"/>
    </row>
    <row r="217" spans="1:15" s="164" customFormat="1" ht="12.75" customHeight="1" x14ac:dyDescent="0.25">
      <c r="A217" s="255"/>
      <c r="B217" s="443"/>
      <c r="C217" s="444"/>
      <c r="D217" s="444"/>
      <c r="E217" s="444"/>
      <c r="F217" s="444"/>
      <c r="G217" s="444"/>
      <c r="H217" s="444"/>
      <c r="I217" s="445"/>
      <c r="J217" s="155"/>
      <c r="L217" s="178"/>
      <c r="M217" s="179"/>
      <c r="N217" s="180"/>
      <c r="O217" s="179"/>
    </row>
    <row r="218" spans="1:15" s="164" customFormat="1" ht="12.75" customHeight="1" x14ac:dyDescent="0.25">
      <c r="A218" s="155"/>
      <c r="B218" s="167" t="s">
        <v>218</v>
      </c>
      <c r="C218" s="168"/>
      <c r="D218" s="169"/>
      <c r="E218" s="170"/>
      <c r="F218" s="169"/>
      <c r="G218" s="169"/>
      <c r="H218" s="169"/>
      <c r="I218" s="171"/>
      <c r="J218" s="155"/>
      <c r="L218" s="178"/>
      <c r="M218" s="179"/>
      <c r="N218" s="180"/>
      <c r="O218" s="179"/>
    </row>
    <row r="219" spans="1:15" s="164" customFormat="1" ht="12.75" customHeight="1" x14ac:dyDescent="0.25">
      <c r="A219" s="255"/>
      <c r="B219" s="440"/>
      <c r="C219" s="441"/>
      <c r="D219" s="441"/>
      <c r="E219" s="441"/>
      <c r="F219" s="441"/>
      <c r="G219" s="441"/>
      <c r="H219" s="441"/>
      <c r="I219" s="442"/>
      <c r="J219" s="155"/>
      <c r="L219" s="178"/>
      <c r="M219" s="179"/>
      <c r="N219" s="180"/>
      <c r="O219" s="179"/>
    </row>
    <row r="220" spans="1:15" s="164" customFormat="1" ht="12.75" customHeight="1" x14ac:dyDescent="0.25">
      <c r="A220" s="255"/>
      <c r="B220" s="440"/>
      <c r="C220" s="441"/>
      <c r="D220" s="441"/>
      <c r="E220" s="441"/>
      <c r="F220" s="441"/>
      <c r="G220" s="441"/>
      <c r="H220" s="441"/>
      <c r="I220" s="442"/>
      <c r="J220" s="155"/>
      <c r="L220" s="178"/>
      <c r="M220" s="179"/>
      <c r="N220" s="180"/>
      <c r="O220" s="179"/>
    </row>
    <row r="221" spans="1:15" s="164" customFormat="1" ht="12.75" customHeight="1" x14ac:dyDescent="0.25">
      <c r="A221" s="255"/>
      <c r="B221" s="440"/>
      <c r="C221" s="441"/>
      <c r="D221" s="441"/>
      <c r="E221" s="441"/>
      <c r="F221" s="441"/>
      <c r="G221" s="441"/>
      <c r="H221" s="441"/>
      <c r="I221" s="442"/>
      <c r="J221" s="155"/>
      <c r="L221" s="178"/>
      <c r="M221" s="179"/>
      <c r="N221" s="180"/>
      <c r="O221" s="179"/>
    </row>
    <row r="222" spans="1:15" s="164" customFormat="1" ht="12.75" customHeight="1" x14ac:dyDescent="0.25">
      <c r="A222" s="255"/>
      <c r="B222" s="440"/>
      <c r="C222" s="441"/>
      <c r="D222" s="441"/>
      <c r="E222" s="441"/>
      <c r="F222" s="441"/>
      <c r="G222" s="441"/>
      <c r="H222" s="441"/>
      <c r="I222" s="442"/>
      <c r="J222" s="155"/>
      <c r="L222" s="178"/>
      <c r="M222" s="179"/>
      <c r="N222" s="180"/>
      <c r="O222" s="179"/>
    </row>
    <row r="223" spans="1:15" s="164" customFormat="1" ht="13.5" customHeight="1" thickBot="1" x14ac:dyDescent="0.3">
      <c r="A223" s="255"/>
      <c r="B223" s="446"/>
      <c r="C223" s="447"/>
      <c r="D223" s="447"/>
      <c r="E223" s="447"/>
      <c r="F223" s="447"/>
      <c r="G223" s="447"/>
      <c r="H223" s="447"/>
      <c r="I223" s="448"/>
      <c r="J223" s="155"/>
      <c r="L223" s="178"/>
      <c r="M223" s="179"/>
      <c r="N223" s="180"/>
      <c r="O223" s="179"/>
    </row>
    <row r="224" spans="1:15" s="164" customFormat="1" ht="15" x14ac:dyDescent="0.25">
      <c r="A224" s="155"/>
      <c r="B224" s="182"/>
      <c r="C224" s="168"/>
      <c r="D224" s="169"/>
      <c r="E224" s="170"/>
      <c r="F224" s="169"/>
      <c r="G224" s="169"/>
      <c r="H224" s="169"/>
      <c r="J224" s="155"/>
      <c r="L224" s="178"/>
      <c r="M224" s="179"/>
      <c r="N224" s="180"/>
      <c r="O224" s="179"/>
    </row>
    <row r="225" spans="1:15" x14ac:dyDescent="0.25">
      <c r="A225" s="155"/>
      <c r="G225" s="127" t="str">
        <f>IF('F0 Etat des lieux '!$C$13="","",'F0 Etat des lieux '!$C$13)</f>
        <v/>
      </c>
    </row>
    <row r="226" spans="1:15" x14ac:dyDescent="0.25">
      <c r="A226" s="155"/>
      <c r="G226" s="127" t="str">
        <f>IF('F0 Etat des lieux '!$C$14="","",'F0 Etat des lieux '!$C$14)</f>
        <v/>
      </c>
    </row>
    <row r="227" spans="1:15" x14ac:dyDescent="0.25">
      <c r="A227" s="155"/>
    </row>
    <row r="228" spans="1:15" x14ac:dyDescent="0.25">
      <c r="A228" s="155"/>
    </row>
    <row r="229" spans="1:15" ht="15.75" x14ac:dyDescent="0.25">
      <c r="A229" s="155"/>
      <c r="D229" s="452" t="s">
        <v>200</v>
      </c>
      <c r="E229" s="453"/>
      <c r="F229" s="453"/>
      <c r="G229" s="453"/>
      <c r="H229" s="453"/>
      <c r="I229" s="454"/>
      <c r="N229" s="183"/>
      <c r="O229" s="184"/>
    </row>
    <row r="230" spans="1:15" x14ac:dyDescent="0.25">
      <c r="A230" s="155"/>
      <c r="B230" s="126">
        <f>B174+1</f>
        <v>5</v>
      </c>
      <c r="D230" s="137"/>
      <c r="E230" s="138"/>
      <c r="F230" s="138"/>
      <c r="G230" s="138"/>
      <c r="H230" s="138"/>
      <c r="I230" s="139"/>
    </row>
    <row r="231" spans="1:15" x14ac:dyDescent="0.25">
      <c r="A231" s="155"/>
      <c r="D231" s="140" t="str">
        <f>"Fiche action n° "&amp;B230</f>
        <v>Fiche action n° 5</v>
      </c>
      <c r="E231" s="138"/>
      <c r="F231" s="138"/>
      <c r="G231" s="138"/>
      <c r="H231" s="138"/>
      <c r="I231" s="139"/>
    </row>
    <row r="232" spans="1:15" ht="15.75" x14ac:dyDescent="0.25">
      <c r="A232" s="155"/>
      <c r="D232" s="141" t="s">
        <v>201</v>
      </c>
      <c r="E232" s="455" t="str">
        <f>IF(ISNA(VLOOKUP(D231,'F2 Objectifs'!$A$1:$F$82,2,FALSE)),"",VLOOKUP(D231,'F2 Objectifs'!$A$1:$F$82,2,FALSE))</f>
        <v>Action 5 de l'objectif 1 de l'axe 1</v>
      </c>
      <c r="F232" s="455"/>
      <c r="G232" s="455"/>
      <c r="H232" s="455"/>
      <c r="I232" s="456"/>
    </row>
    <row r="233" spans="1:15" ht="13.5" thickBot="1" x14ac:dyDescent="0.3">
      <c r="A233" s="155"/>
    </row>
    <row r="234" spans="1:15" ht="20.100000000000001" customHeight="1" x14ac:dyDescent="0.25">
      <c r="A234" s="155"/>
      <c r="B234" s="449" t="str">
        <f>IF(ISNA(VLOOKUP(D231,'F2 Objectifs'!$A$1:$F$82,3,FALSE)),"",VLOOKUP(D231,'F2 Objectifs'!$A$1:$F$82,3,FALSE))</f>
        <v xml:space="preserve">Axe 1 : connaître, comprendre et utiliser les langages  </v>
      </c>
      <c r="C234" s="450"/>
      <c r="D234" s="450"/>
      <c r="E234" s="450"/>
      <c r="F234" s="450"/>
      <c r="G234" s="450"/>
      <c r="H234" s="450"/>
      <c r="I234" s="451"/>
    </row>
    <row r="235" spans="1:15" ht="20.100000000000001" customHeight="1" x14ac:dyDescent="0.25">
      <c r="A235" s="155"/>
      <c r="B235" s="142" t="s">
        <v>220</v>
      </c>
      <c r="C235" s="457" t="str">
        <f>IF(ISNA(VLOOKUP(D231,'F2 Objectifs'!$A$1:$F$82,4,FALSE)),"",VLOOKUP(D231,'F2 Objectifs'!$A$1:$F$82,4,FALSE))</f>
        <v>Objectif 1 de l'axe 1</v>
      </c>
      <c r="D235" s="457"/>
      <c r="E235" s="457"/>
      <c r="F235" s="457"/>
      <c r="G235" s="457"/>
      <c r="H235" s="457"/>
      <c r="I235" s="458"/>
    </row>
    <row r="236" spans="1:15" ht="20.100000000000001" customHeight="1" thickBot="1" x14ac:dyDescent="0.3">
      <c r="A236" s="155"/>
      <c r="B236" s="143" t="s">
        <v>221</v>
      </c>
      <c r="C236" s="459" t="str">
        <f>IF(ISNA(VLOOKUP(D231,'F2 Objectifs'!$A$1:$F$82,5,FALSE)),"",VLOOKUP(D231,'F2 Objectifs'!$A$1:$F$82,5,FALSE))</f>
        <v>Indicateur de l'objectif 1 de l'axe 1</v>
      </c>
      <c r="D236" s="459"/>
      <c r="E236" s="459"/>
      <c r="F236" s="459"/>
      <c r="G236" s="459"/>
      <c r="H236" s="459"/>
      <c r="I236" s="460"/>
    </row>
    <row r="237" spans="1:15" s="146" customFormat="1" thickBot="1" x14ac:dyDescent="0.3">
      <c r="A237" s="155"/>
      <c r="B237" s="144"/>
      <c r="C237" s="145"/>
      <c r="D237" s="145"/>
      <c r="E237" s="145"/>
      <c r="F237" s="145"/>
      <c r="G237" s="145"/>
      <c r="L237" s="186"/>
      <c r="M237" s="129"/>
      <c r="N237" s="130"/>
      <c r="O237" s="129"/>
    </row>
    <row r="238" spans="1:15" ht="13.5" customHeight="1" x14ac:dyDescent="0.25">
      <c r="A238" s="155"/>
      <c r="B238" s="147"/>
      <c r="C238" s="467" t="s">
        <v>223</v>
      </c>
      <c r="D238" s="468"/>
      <c r="E238" s="468"/>
      <c r="F238" s="468"/>
      <c r="G238" s="468"/>
      <c r="H238" s="469"/>
    </row>
    <row r="239" spans="1:15" ht="20.100000000000001" customHeight="1" x14ac:dyDescent="0.25">
      <c r="A239" s="155"/>
      <c r="C239" s="148" t="s">
        <v>202</v>
      </c>
      <c r="D239" s="149" t="s">
        <v>203</v>
      </c>
      <c r="E239" s="149" t="s">
        <v>204</v>
      </c>
      <c r="F239" s="149" t="s">
        <v>205</v>
      </c>
      <c r="G239" s="149" t="s">
        <v>206</v>
      </c>
      <c r="H239" s="465" t="s">
        <v>222</v>
      </c>
    </row>
    <row r="240" spans="1:15" ht="20.100000000000001" customHeight="1" x14ac:dyDescent="0.25">
      <c r="A240" s="155"/>
      <c r="C240" s="148" t="s">
        <v>207</v>
      </c>
      <c r="D240" s="149" t="s">
        <v>208</v>
      </c>
      <c r="E240" s="149" t="s">
        <v>209</v>
      </c>
      <c r="F240" s="149" t="s">
        <v>210</v>
      </c>
      <c r="G240" s="149" t="s">
        <v>219</v>
      </c>
      <c r="H240" s="466"/>
    </row>
    <row r="241" spans="1:15" ht="20.100000000000001" customHeight="1" thickBot="1" x14ac:dyDescent="0.3">
      <c r="A241" s="155"/>
      <c r="C241" s="150"/>
      <c r="D241" s="151"/>
      <c r="E241" s="152" t="s">
        <v>211</v>
      </c>
      <c r="F241" s="153"/>
      <c r="G241" s="151"/>
      <c r="H241" s="154"/>
    </row>
    <row r="242" spans="1:15" s="155" customFormat="1" thickBot="1" x14ac:dyDescent="0.3">
      <c r="C242" s="156"/>
      <c r="D242" s="157"/>
      <c r="E242" s="158"/>
      <c r="F242" s="157"/>
      <c r="G242" s="157"/>
      <c r="H242" s="157"/>
      <c r="L242" s="187"/>
      <c r="M242" s="179"/>
      <c r="N242" s="180"/>
      <c r="O242" s="179"/>
    </row>
    <row r="243" spans="1:15" s="164" customFormat="1" ht="15" x14ac:dyDescent="0.25">
      <c r="A243" s="155"/>
      <c r="B243" s="159" t="s">
        <v>212</v>
      </c>
      <c r="C243" s="160"/>
      <c r="D243" s="161"/>
      <c r="E243" s="162"/>
      <c r="F243" s="161"/>
      <c r="G243" s="161"/>
      <c r="H243" s="161"/>
      <c r="I243" s="163"/>
      <c r="J243" s="155"/>
      <c r="L243" s="178"/>
      <c r="M243" s="179"/>
      <c r="N243" s="180"/>
      <c r="O243" s="179"/>
    </row>
    <row r="244" spans="1:15" s="164" customFormat="1" ht="15" customHeight="1" x14ac:dyDescent="0.25">
      <c r="A244" s="255"/>
      <c r="B244" s="440"/>
      <c r="C244" s="441"/>
      <c r="D244" s="441"/>
      <c r="E244" s="441"/>
      <c r="F244" s="441"/>
      <c r="G244" s="441"/>
      <c r="H244" s="441"/>
      <c r="I244" s="442"/>
      <c r="J244" s="155"/>
      <c r="L244" s="178"/>
      <c r="M244" s="179"/>
      <c r="N244" s="180"/>
      <c r="O244" s="179"/>
    </row>
    <row r="245" spans="1:15" s="164" customFormat="1" ht="15" customHeight="1" x14ac:dyDescent="0.25">
      <c r="A245" s="255"/>
      <c r="B245" s="440"/>
      <c r="C245" s="441"/>
      <c r="D245" s="441"/>
      <c r="E245" s="441"/>
      <c r="F245" s="441"/>
      <c r="G245" s="441"/>
      <c r="H245" s="441"/>
      <c r="I245" s="442"/>
      <c r="J245" s="155"/>
      <c r="L245" s="178"/>
      <c r="M245" s="179"/>
      <c r="N245" s="180"/>
      <c r="O245" s="179"/>
    </row>
    <row r="246" spans="1:15" s="164" customFormat="1" ht="15" customHeight="1" x14ac:dyDescent="0.25">
      <c r="A246" s="255"/>
      <c r="B246" s="440"/>
      <c r="C246" s="441"/>
      <c r="D246" s="441"/>
      <c r="E246" s="441"/>
      <c r="F246" s="441"/>
      <c r="G246" s="441"/>
      <c r="H246" s="441"/>
      <c r="I246" s="442"/>
      <c r="J246" s="155"/>
      <c r="L246" s="178"/>
      <c r="M246" s="179"/>
      <c r="N246" s="180"/>
      <c r="O246" s="179"/>
    </row>
    <row r="247" spans="1:15" s="164" customFormat="1" ht="15" customHeight="1" x14ac:dyDescent="0.25">
      <c r="A247" s="255"/>
      <c r="B247" s="440"/>
      <c r="C247" s="441"/>
      <c r="D247" s="441"/>
      <c r="E247" s="441"/>
      <c r="F247" s="441"/>
      <c r="G247" s="441"/>
      <c r="H247" s="441"/>
      <c r="I247" s="442"/>
      <c r="J247" s="155"/>
      <c r="L247" s="178"/>
      <c r="M247" s="179"/>
      <c r="N247" s="180"/>
      <c r="O247" s="179"/>
    </row>
    <row r="248" spans="1:15" s="164" customFormat="1" ht="12.75" customHeight="1" x14ac:dyDescent="0.25">
      <c r="A248" s="255"/>
      <c r="B248" s="443"/>
      <c r="C248" s="444"/>
      <c r="D248" s="444"/>
      <c r="E248" s="444"/>
      <c r="F248" s="444"/>
      <c r="G248" s="444"/>
      <c r="H248" s="444"/>
      <c r="I248" s="445"/>
      <c r="J248" s="155"/>
      <c r="L248" s="178"/>
      <c r="M248" s="179"/>
      <c r="N248" s="180"/>
      <c r="O248" s="179"/>
    </row>
    <row r="249" spans="1:15" s="164" customFormat="1" ht="15" x14ac:dyDescent="0.25">
      <c r="A249" s="155"/>
      <c r="B249" s="167" t="s">
        <v>213</v>
      </c>
      <c r="C249" s="168"/>
      <c r="D249" s="169"/>
      <c r="E249" s="170"/>
      <c r="F249" s="169"/>
      <c r="G249" s="169"/>
      <c r="H249" s="169"/>
      <c r="I249" s="171"/>
      <c r="J249" s="155"/>
      <c r="L249" s="178"/>
      <c r="M249" s="179"/>
      <c r="N249" s="180"/>
      <c r="O249" s="179"/>
    </row>
    <row r="250" spans="1:15" s="164" customFormat="1" ht="12.75" customHeight="1" x14ac:dyDescent="0.25">
      <c r="A250" s="255"/>
      <c r="B250" s="440"/>
      <c r="C250" s="441"/>
      <c r="D250" s="441"/>
      <c r="E250" s="441"/>
      <c r="F250" s="441"/>
      <c r="G250" s="441"/>
      <c r="H250" s="441"/>
      <c r="I250" s="442"/>
      <c r="J250" s="155"/>
      <c r="L250" s="178"/>
      <c r="M250" s="179"/>
      <c r="N250" s="180"/>
      <c r="O250" s="179"/>
    </row>
    <row r="251" spans="1:15" s="164" customFormat="1" ht="12.75" customHeight="1" x14ac:dyDescent="0.25">
      <c r="A251" s="255"/>
      <c r="B251" s="440"/>
      <c r="C251" s="441"/>
      <c r="D251" s="441"/>
      <c r="E251" s="441"/>
      <c r="F251" s="441"/>
      <c r="G251" s="441"/>
      <c r="H251" s="441"/>
      <c r="I251" s="442"/>
      <c r="J251" s="155"/>
      <c r="L251" s="178"/>
      <c r="M251" s="179"/>
      <c r="N251" s="180"/>
      <c r="O251" s="179"/>
    </row>
    <row r="252" spans="1:15" s="164" customFormat="1" ht="12.75" customHeight="1" x14ac:dyDescent="0.25">
      <c r="A252" s="255"/>
      <c r="B252" s="440"/>
      <c r="C252" s="441"/>
      <c r="D252" s="441"/>
      <c r="E252" s="441"/>
      <c r="F252" s="441"/>
      <c r="G252" s="441"/>
      <c r="H252" s="441"/>
      <c r="I252" s="442"/>
      <c r="J252" s="155"/>
      <c r="L252" s="178"/>
      <c r="M252" s="179"/>
      <c r="N252" s="180"/>
      <c r="O252" s="179"/>
    </row>
    <row r="253" spans="1:15" s="164" customFormat="1" ht="12.75" customHeight="1" x14ac:dyDescent="0.25">
      <c r="A253" s="255"/>
      <c r="B253" s="440"/>
      <c r="C253" s="441"/>
      <c r="D253" s="441"/>
      <c r="E253" s="441"/>
      <c r="F253" s="441"/>
      <c r="G253" s="441"/>
      <c r="H253" s="441"/>
      <c r="I253" s="442"/>
      <c r="J253" s="155"/>
      <c r="L253" s="178"/>
      <c r="M253" s="179"/>
      <c r="N253" s="180"/>
      <c r="O253" s="179"/>
    </row>
    <row r="254" spans="1:15" s="164" customFormat="1" ht="12.75" customHeight="1" x14ac:dyDescent="0.25">
      <c r="A254" s="255"/>
      <c r="B254" s="443"/>
      <c r="C254" s="444"/>
      <c r="D254" s="444"/>
      <c r="E254" s="444"/>
      <c r="F254" s="444"/>
      <c r="G254" s="444"/>
      <c r="H254" s="444"/>
      <c r="I254" s="445"/>
      <c r="J254" s="155"/>
      <c r="L254" s="178"/>
      <c r="M254" s="179"/>
      <c r="N254" s="180"/>
      <c r="O254" s="179"/>
    </row>
    <row r="255" spans="1:15" s="164" customFormat="1" ht="12.75" customHeight="1" x14ac:dyDescent="0.3">
      <c r="A255" s="155"/>
      <c r="B255" s="167" t="s">
        <v>214</v>
      </c>
      <c r="C255" s="168"/>
      <c r="D255" s="169"/>
      <c r="E255" s="170"/>
      <c r="F255" s="169"/>
      <c r="G255" s="169"/>
      <c r="H255" s="169"/>
      <c r="I255" s="171"/>
      <c r="J255" s="155"/>
      <c r="L255" s="178"/>
      <c r="M255" s="179"/>
      <c r="N255" s="180"/>
      <c r="O255" s="179"/>
    </row>
    <row r="256" spans="1:15" s="164" customFormat="1" ht="12.75" customHeight="1" x14ac:dyDescent="0.25">
      <c r="A256" s="255"/>
      <c r="B256" s="440"/>
      <c r="C256" s="441"/>
      <c r="D256" s="441"/>
      <c r="E256" s="441"/>
      <c r="F256" s="441"/>
      <c r="G256" s="441"/>
      <c r="H256" s="441"/>
      <c r="I256" s="442"/>
      <c r="J256" s="155"/>
      <c r="L256" s="178"/>
      <c r="M256" s="179"/>
      <c r="N256" s="180"/>
      <c r="O256" s="179"/>
    </row>
    <row r="257" spans="1:15" s="164" customFormat="1" ht="12.75" customHeight="1" x14ac:dyDescent="0.25">
      <c r="A257" s="255"/>
      <c r="B257" s="440"/>
      <c r="C257" s="441"/>
      <c r="D257" s="441"/>
      <c r="E257" s="441"/>
      <c r="F257" s="441"/>
      <c r="G257" s="441"/>
      <c r="H257" s="441"/>
      <c r="I257" s="442"/>
      <c r="J257" s="155"/>
      <c r="L257" s="178"/>
      <c r="M257" s="179"/>
      <c r="N257" s="180"/>
      <c r="O257" s="179"/>
    </row>
    <row r="258" spans="1:15" s="164" customFormat="1" ht="12.75" customHeight="1" x14ac:dyDescent="0.25">
      <c r="A258" s="255"/>
      <c r="B258" s="440"/>
      <c r="C258" s="441"/>
      <c r="D258" s="441"/>
      <c r="E258" s="441"/>
      <c r="F258" s="441"/>
      <c r="G258" s="441"/>
      <c r="H258" s="441"/>
      <c r="I258" s="442"/>
      <c r="J258" s="155"/>
      <c r="L258" s="178"/>
      <c r="M258" s="179"/>
      <c r="N258" s="180"/>
      <c r="O258" s="179"/>
    </row>
    <row r="259" spans="1:15" s="164" customFormat="1" ht="12.75" customHeight="1" x14ac:dyDescent="0.25">
      <c r="A259" s="255"/>
      <c r="B259" s="440"/>
      <c r="C259" s="441"/>
      <c r="D259" s="441"/>
      <c r="E259" s="441"/>
      <c r="F259" s="441"/>
      <c r="G259" s="441"/>
      <c r="H259" s="441"/>
      <c r="I259" s="442"/>
      <c r="J259" s="155"/>
      <c r="L259" s="178"/>
      <c r="M259" s="179"/>
      <c r="N259" s="180"/>
      <c r="O259" s="179"/>
    </row>
    <row r="260" spans="1:15" s="164" customFormat="1" ht="12.75" customHeight="1" x14ac:dyDescent="0.25">
      <c r="A260" s="255"/>
      <c r="B260" s="443"/>
      <c r="C260" s="444"/>
      <c r="D260" s="444"/>
      <c r="E260" s="444"/>
      <c r="F260" s="444"/>
      <c r="G260" s="444"/>
      <c r="H260" s="444"/>
      <c r="I260" s="445"/>
      <c r="J260" s="155"/>
      <c r="L260" s="178"/>
      <c r="M260" s="179"/>
      <c r="N260" s="180"/>
      <c r="O260" s="179"/>
    </row>
    <row r="261" spans="1:15" s="164" customFormat="1" ht="15" x14ac:dyDescent="0.25">
      <c r="A261" s="155"/>
      <c r="B261" s="173" t="s">
        <v>215</v>
      </c>
      <c r="C261" s="174"/>
      <c r="D261" s="174"/>
      <c r="E261" s="174"/>
      <c r="F261" s="174"/>
      <c r="G261" s="174"/>
      <c r="H261" s="174"/>
      <c r="I261" s="175"/>
      <c r="J261" s="155"/>
      <c r="L261" s="178"/>
      <c r="M261" s="179"/>
      <c r="N261" s="180"/>
      <c r="O261" s="179"/>
    </row>
    <row r="262" spans="1:15" s="164" customFormat="1" ht="15" x14ac:dyDescent="0.25">
      <c r="A262" s="155"/>
      <c r="B262" s="176" t="s">
        <v>216</v>
      </c>
      <c r="C262" s="168"/>
      <c r="D262" s="169"/>
      <c r="E262" s="170"/>
      <c r="F262" s="169"/>
      <c r="G262" s="169"/>
      <c r="H262" s="169"/>
      <c r="I262" s="171"/>
      <c r="J262" s="155"/>
      <c r="L262" s="178"/>
      <c r="M262" s="179"/>
      <c r="N262" s="180"/>
      <c r="O262" s="179"/>
    </row>
    <row r="263" spans="1:15" s="164" customFormat="1" ht="12.75" customHeight="1" x14ac:dyDescent="0.25">
      <c r="A263" s="255"/>
      <c r="B263" s="440"/>
      <c r="C263" s="441"/>
      <c r="D263" s="441"/>
      <c r="E263" s="441"/>
      <c r="F263" s="441"/>
      <c r="G263" s="441"/>
      <c r="H263" s="441"/>
      <c r="I263" s="442"/>
      <c r="J263" s="155"/>
      <c r="L263" s="178"/>
      <c r="M263" s="179"/>
      <c r="N263" s="180"/>
      <c r="O263" s="179"/>
    </row>
    <row r="264" spans="1:15" s="164" customFormat="1" ht="12.75" customHeight="1" x14ac:dyDescent="0.25">
      <c r="A264" s="255"/>
      <c r="B264" s="440"/>
      <c r="C264" s="441"/>
      <c r="D264" s="441"/>
      <c r="E264" s="441"/>
      <c r="F264" s="441"/>
      <c r="G264" s="441"/>
      <c r="H264" s="441"/>
      <c r="I264" s="442"/>
      <c r="J264" s="155"/>
      <c r="L264" s="178"/>
      <c r="M264" s="179"/>
      <c r="N264" s="180"/>
      <c r="O264" s="179"/>
    </row>
    <row r="265" spans="1:15" s="164" customFormat="1" ht="12.75" customHeight="1" x14ac:dyDescent="0.25">
      <c r="A265" s="255"/>
      <c r="B265" s="440"/>
      <c r="C265" s="441"/>
      <c r="D265" s="441"/>
      <c r="E265" s="441"/>
      <c r="F265" s="441"/>
      <c r="G265" s="441"/>
      <c r="H265" s="441"/>
      <c r="I265" s="442"/>
      <c r="J265" s="155"/>
      <c r="L265" s="178"/>
      <c r="M265" s="179"/>
      <c r="N265" s="180"/>
      <c r="O265" s="179"/>
    </row>
    <row r="266" spans="1:15" s="164" customFormat="1" ht="12.75" customHeight="1" x14ac:dyDescent="0.25">
      <c r="A266" s="255"/>
      <c r="B266" s="440"/>
      <c r="C266" s="441"/>
      <c r="D266" s="441"/>
      <c r="E266" s="441"/>
      <c r="F266" s="441"/>
      <c r="G266" s="441"/>
      <c r="H266" s="441"/>
      <c r="I266" s="442"/>
      <c r="J266" s="155"/>
      <c r="L266" s="178"/>
      <c r="M266" s="179"/>
      <c r="N266" s="180"/>
      <c r="O266" s="179"/>
    </row>
    <row r="267" spans="1:15" s="164" customFormat="1" ht="12.75" customHeight="1" x14ac:dyDescent="0.25">
      <c r="A267" s="255"/>
      <c r="B267" s="443"/>
      <c r="C267" s="444"/>
      <c r="D267" s="444"/>
      <c r="E267" s="444"/>
      <c r="F267" s="444"/>
      <c r="G267" s="444"/>
      <c r="H267" s="444"/>
      <c r="I267" s="445"/>
      <c r="J267" s="155"/>
      <c r="L267" s="178"/>
      <c r="M267" s="179"/>
      <c r="N267" s="180"/>
      <c r="O267" s="179"/>
    </row>
    <row r="268" spans="1:15" s="164" customFormat="1" ht="12.75" customHeight="1" x14ac:dyDescent="0.25">
      <c r="A268" s="155"/>
      <c r="B268" s="181" t="s">
        <v>217</v>
      </c>
      <c r="C268" s="168"/>
      <c r="D268" s="169"/>
      <c r="E268" s="170"/>
      <c r="F268" s="169"/>
      <c r="G268" s="169"/>
      <c r="H268" s="169"/>
      <c r="I268" s="171"/>
      <c r="J268" s="155"/>
      <c r="L268" s="178"/>
      <c r="M268" s="179"/>
      <c r="N268" s="180"/>
      <c r="O268" s="179"/>
    </row>
    <row r="269" spans="1:15" s="164" customFormat="1" ht="12.75" customHeight="1" x14ac:dyDescent="0.25">
      <c r="A269" s="255"/>
      <c r="B269" s="440"/>
      <c r="C269" s="441"/>
      <c r="D269" s="441"/>
      <c r="E269" s="441"/>
      <c r="F269" s="441"/>
      <c r="G269" s="441"/>
      <c r="H269" s="441"/>
      <c r="I269" s="442"/>
      <c r="J269" s="155"/>
      <c r="L269" s="178"/>
      <c r="M269" s="179"/>
      <c r="N269" s="180"/>
      <c r="O269" s="179"/>
    </row>
    <row r="270" spans="1:15" s="164" customFormat="1" ht="12.75" customHeight="1" x14ac:dyDescent="0.25">
      <c r="A270" s="255"/>
      <c r="B270" s="440"/>
      <c r="C270" s="441"/>
      <c r="D270" s="441"/>
      <c r="E270" s="441"/>
      <c r="F270" s="441"/>
      <c r="G270" s="441"/>
      <c r="H270" s="441"/>
      <c r="I270" s="442"/>
      <c r="J270" s="155"/>
      <c r="L270" s="178"/>
      <c r="M270" s="179"/>
      <c r="N270" s="180"/>
      <c r="O270" s="179"/>
    </row>
    <row r="271" spans="1:15" s="164" customFormat="1" ht="12.75" customHeight="1" x14ac:dyDescent="0.25">
      <c r="A271" s="255"/>
      <c r="B271" s="440"/>
      <c r="C271" s="441"/>
      <c r="D271" s="441"/>
      <c r="E271" s="441"/>
      <c r="F271" s="441"/>
      <c r="G271" s="441"/>
      <c r="H271" s="441"/>
      <c r="I271" s="442"/>
      <c r="J271" s="155"/>
      <c r="L271" s="178"/>
      <c r="M271" s="179"/>
      <c r="N271" s="180"/>
      <c r="O271" s="179"/>
    </row>
    <row r="272" spans="1:15" s="164" customFormat="1" ht="12.75" customHeight="1" x14ac:dyDescent="0.25">
      <c r="A272" s="255"/>
      <c r="B272" s="440"/>
      <c r="C272" s="441"/>
      <c r="D272" s="441"/>
      <c r="E272" s="441"/>
      <c r="F272" s="441"/>
      <c r="G272" s="441"/>
      <c r="H272" s="441"/>
      <c r="I272" s="442"/>
      <c r="J272" s="155"/>
      <c r="L272" s="178"/>
      <c r="M272" s="179"/>
      <c r="N272" s="180"/>
      <c r="O272" s="179"/>
    </row>
    <row r="273" spans="1:15" s="164" customFormat="1" ht="12.75" customHeight="1" x14ac:dyDescent="0.25">
      <c r="A273" s="255"/>
      <c r="B273" s="443"/>
      <c r="C273" s="444"/>
      <c r="D273" s="444"/>
      <c r="E273" s="444"/>
      <c r="F273" s="444"/>
      <c r="G273" s="444"/>
      <c r="H273" s="444"/>
      <c r="I273" s="445"/>
      <c r="J273" s="155"/>
      <c r="L273" s="178"/>
      <c r="M273" s="179"/>
      <c r="N273" s="180"/>
      <c r="O273" s="179"/>
    </row>
    <row r="274" spans="1:15" s="164" customFormat="1" ht="12.75" customHeight="1" x14ac:dyDescent="0.25">
      <c r="A274" s="155"/>
      <c r="B274" s="167" t="s">
        <v>218</v>
      </c>
      <c r="C274" s="168"/>
      <c r="D274" s="169"/>
      <c r="E274" s="170"/>
      <c r="F274" s="169"/>
      <c r="G274" s="169"/>
      <c r="H274" s="169"/>
      <c r="I274" s="171"/>
      <c r="J274" s="155"/>
      <c r="L274" s="178"/>
      <c r="M274" s="179"/>
      <c r="N274" s="180"/>
      <c r="O274" s="179"/>
    </row>
    <row r="275" spans="1:15" s="164" customFormat="1" ht="12.75" customHeight="1" x14ac:dyDescent="0.25">
      <c r="A275" s="255"/>
      <c r="B275" s="440"/>
      <c r="C275" s="441"/>
      <c r="D275" s="441"/>
      <c r="E275" s="441"/>
      <c r="F275" s="441"/>
      <c r="G275" s="441"/>
      <c r="H275" s="441"/>
      <c r="I275" s="442"/>
      <c r="J275" s="155"/>
      <c r="L275" s="178"/>
      <c r="M275" s="179"/>
      <c r="N275" s="180"/>
      <c r="O275" s="179"/>
    </row>
    <row r="276" spans="1:15" s="164" customFormat="1" ht="12.75" customHeight="1" x14ac:dyDescent="0.25">
      <c r="A276" s="255"/>
      <c r="B276" s="440"/>
      <c r="C276" s="441"/>
      <c r="D276" s="441"/>
      <c r="E276" s="441"/>
      <c r="F276" s="441"/>
      <c r="G276" s="441"/>
      <c r="H276" s="441"/>
      <c r="I276" s="442"/>
      <c r="J276" s="155"/>
      <c r="L276" s="178"/>
      <c r="M276" s="179"/>
      <c r="N276" s="180"/>
      <c r="O276" s="179"/>
    </row>
    <row r="277" spans="1:15" s="164" customFormat="1" ht="12.75" customHeight="1" x14ac:dyDescent="0.25">
      <c r="A277" s="255"/>
      <c r="B277" s="440"/>
      <c r="C277" s="441"/>
      <c r="D277" s="441"/>
      <c r="E277" s="441"/>
      <c r="F277" s="441"/>
      <c r="G277" s="441"/>
      <c r="H277" s="441"/>
      <c r="I277" s="442"/>
      <c r="J277" s="155"/>
      <c r="L277" s="178"/>
      <c r="M277" s="179"/>
      <c r="N277" s="180"/>
      <c r="O277" s="179"/>
    </row>
    <row r="278" spans="1:15" s="164" customFormat="1" ht="12.75" customHeight="1" x14ac:dyDescent="0.25">
      <c r="A278" s="255"/>
      <c r="B278" s="440"/>
      <c r="C278" s="441"/>
      <c r="D278" s="441"/>
      <c r="E278" s="441"/>
      <c r="F278" s="441"/>
      <c r="G278" s="441"/>
      <c r="H278" s="441"/>
      <c r="I278" s="442"/>
      <c r="J278" s="155"/>
      <c r="L278" s="178"/>
      <c r="M278" s="179"/>
      <c r="N278" s="180"/>
      <c r="O278" s="179"/>
    </row>
    <row r="279" spans="1:15" s="164" customFormat="1" ht="13.5" customHeight="1" thickBot="1" x14ac:dyDescent="0.3">
      <c r="A279" s="255"/>
      <c r="B279" s="446"/>
      <c r="C279" s="447"/>
      <c r="D279" s="447"/>
      <c r="E279" s="447"/>
      <c r="F279" s="447"/>
      <c r="G279" s="447"/>
      <c r="H279" s="447"/>
      <c r="I279" s="448"/>
      <c r="J279" s="155"/>
      <c r="L279" s="178"/>
      <c r="M279" s="179"/>
      <c r="N279" s="180"/>
      <c r="O279" s="179"/>
    </row>
    <row r="280" spans="1:15" s="164" customFormat="1" ht="15" x14ac:dyDescent="0.25">
      <c r="A280" s="155"/>
      <c r="B280" s="182"/>
      <c r="C280" s="168"/>
      <c r="D280" s="169"/>
      <c r="E280" s="170"/>
      <c r="F280" s="169"/>
      <c r="G280" s="169"/>
      <c r="H280" s="169"/>
      <c r="J280" s="155"/>
      <c r="L280" s="178"/>
      <c r="M280" s="179"/>
      <c r="N280" s="180"/>
      <c r="O280" s="179"/>
    </row>
    <row r="281" spans="1:15" x14ac:dyDescent="0.25">
      <c r="A281" s="155"/>
      <c r="G281" s="127" t="str">
        <f>IF('F0 Etat des lieux '!$C$13="","",'F0 Etat des lieux '!$C$13)</f>
        <v/>
      </c>
    </row>
    <row r="282" spans="1:15" x14ac:dyDescent="0.25">
      <c r="A282" s="155"/>
      <c r="G282" s="127" t="str">
        <f>IF('F0 Etat des lieux '!$C$14="","",'F0 Etat des lieux '!$C$14)</f>
        <v/>
      </c>
    </row>
    <row r="283" spans="1:15" x14ac:dyDescent="0.25">
      <c r="A283" s="155"/>
    </row>
    <row r="284" spans="1:15" x14ac:dyDescent="0.25">
      <c r="A284" s="155"/>
    </row>
    <row r="285" spans="1:15" ht="15.75" x14ac:dyDescent="0.25">
      <c r="A285" s="155"/>
      <c r="D285" s="452" t="s">
        <v>200</v>
      </c>
      <c r="E285" s="453"/>
      <c r="F285" s="453"/>
      <c r="G285" s="453"/>
      <c r="H285" s="453"/>
      <c r="I285" s="454"/>
      <c r="N285" s="183"/>
      <c r="O285" s="184"/>
    </row>
    <row r="286" spans="1:15" x14ac:dyDescent="0.25">
      <c r="A286" s="155"/>
      <c r="B286" s="126">
        <f>B230+1</f>
        <v>6</v>
      </c>
      <c r="D286" s="137"/>
      <c r="E286" s="138"/>
      <c r="F286" s="138"/>
      <c r="G286" s="138"/>
      <c r="H286" s="138"/>
      <c r="I286" s="139"/>
    </row>
    <row r="287" spans="1:15" x14ac:dyDescent="0.25">
      <c r="A287" s="155"/>
      <c r="D287" s="140" t="str">
        <f>"Fiche action n° "&amp;B286</f>
        <v>Fiche action n° 6</v>
      </c>
      <c r="E287" s="138"/>
      <c r="F287" s="138"/>
      <c r="G287" s="138"/>
      <c r="H287" s="138"/>
      <c r="I287" s="139"/>
    </row>
    <row r="288" spans="1:15" ht="15.75" x14ac:dyDescent="0.25">
      <c r="A288" s="155"/>
      <c r="D288" s="141" t="s">
        <v>201</v>
      </c>
      <c r="E288" s="455" t="str">
        <f>IF(ISNA(VLOOKUP(D287,'F2 Objectifs'!$A$1:$F$82,2,FALSE)),"",VLOOKUP(D287,'F2 Objectifs'!$A$1:$F$82,2,FALSE))</f>
        <v>Action 6 de l'objectif 1 de l'axe 1</v>
      </c>
      <c r="F288" s="455"/>
      <c r="G288" s="455"/>
      <c r="H288" s="455"/>
      <c r="I288" s="456"/>
    </row>
    <row r="289" spans="1:15" ht="13.5" thickBot="1" x14ac:dyDescent="0.3">
      <c r="A289" s="155"/>
    </row>
    <row r="290" spans="1:15" ht="20.100000000000001" customHeight="1" x14ac:dyDescent="0.25">
      <c r="A290" s="155"/>
      <c r="B290" s="449" t="str">
        <f>IF(ISNA(VLOOKUP(D287,'F2 Objectifs'!$A$1:$F$82,3,FALSE)),"",VLOOKUP(D287,'F2 Objectifs'!$A$1:$F$82,3,FALSE))</f>
        <v xml:space="preserve">Axe 1 : connaître, comprendre et utiliser les langages  </v>
      </c>
      <c r="C290" s="450"/>
      <c r="D290" s="450"/>
      <c r="E290" s="450"/>
      <c r="F290" s="450"/>
      <c r="G290" s="450"/>
      <c r="H290" s="450"/>
      <c r="I290" s="451"/>
    </row>
    <row r="291" spans="1:15" ht="20.100000000000001" customHeight="1" x14ac:dyDescent="0.25">
      <c r="A291" s="155"/>
      <c r="B291" s="142" t="s">
        <v>220</v>
      </c>
      <c r="C291" s="457" t="str">
        <f>IF(ISNA(VLOOKUP(D287,'F2 Objectifs'!$A$1:$F$82,4,FALSE)),"",VLOOKUP(D287,'F2 Objectifs'!$A$1:$F$82,4,FALSE))</f>
        <v>Objectif 1 de l'axe 1</v>
      </c>
      <c r="D291" s="457"/>
      <c r="E291" s="457"/>
      <c r="F291" s="457"/>
      <c r="G291" s="457"/>
      <c r="H291" s="457"/>
      <c r="I291" s="458"/>
    </row>
    <row r="292" spans="1:15" ht="20.100000000000001" customHeight="1" thickBot="1" x14ac:dyDescent="0.3">
      <c r="A292" s="155"/>
      <c r="B292" s="143" t="s">
        <v>221</v>
      </c>
      <c r="C292" s="459" t="str">
        <f>IF(ISNA(VLOOKUP(D287,'F2 Objectifs'!$A$1:$F$82,5,FALSE)),"",VLOOKUP(D287,'F2 Objectifs'!$A$1:$F$82,5,FALSE))</f>
        <v>Indicateur de l'objectif 1 de l'axe 1</v>
      </c>
      <c r="D292" s="459"/>
      <c r="E292" s="459"/>
      <c r="F292" s="459"/>
      <c r="G292" s="459"/>
      <c r="H292" s="459"/>
      <c r="I292" s="460"/>
    </row>
    <row r="293" spans="1:15" s="146" customFormat="1" thickBot="1" x14ac:dyDescent="0.3">
      <c r="A293" s="155"/>
      <c r="B293" s="144"/>
      <c r="C293" s="145"/>
      <c r="D293" s="145"/>
      <c r="E293" s="145"/>
      <c r="F293" s="145"/>
      <c r="G293" s="145"/>
      <c r="L293" s="186"/>
      <c r="M293" s="129"/>
      <c r="N293" s="130"/>
      <c r="O293" s="129"/>
    </row>
    <row r="294" spans="1:15" ht="13.5" customHeight="1" x14ac:dyDescent="0.25">
      <c r="A294" s="155"/>
      <c r="B294" s="147"/>
      <c r="C294" s="467" t="s">
        <v>223</v>
      </c>
      <c r="D294" s="468"/>
      <c r="E294" s="468"/>
      <c r="F294" s="468"/>
      <c r="G294" s="468"/>
      <c r="H294" s="469"/>
    </row>
    <row r="295" spans="1:15" ht="20.100000000000001" customHeight="1" x14ac:dyDescent="0.25">
      <c r="A295" s="155"/>
      <c r="C295" s="148" t="s">
        <v>202</v>
      </c>
      <c r="D295" s="149" t="s">
        <v>203</v>
      </c>
      <c r="E295" s="149" t="s">
        <v>204</v>
      </c>
      <c r="F295" s="149" t="s">
        <v>205</v>
      </c>
      <c r="G295" s="149" t="s">
        <v>206</v>
      </c>
      <c r="H295" s="465" t="s">
        <v>222</v>
      </c>
    </row>
    <row r="296" spans="1:15" ht="20.100000000000001" customHeight="1" x14ac:dyDescent="0.25">
      <c r="A296" s="155"/>
      <c r="C296" s="148" t="s">
        <v>207</v>
      </c>
      <c r="D296" s="149" t="s">
        <v>208</v>
      </c>
      <c r="E296" s="149" t="s">
        <v>209</v>
      </c>
      <c r="F296" s="149" t="s">
        <v>210</v>
      </c>
      <c r="G296" s="149" t="s">
        <v>219</v>
      </c>
      <c r="H296" s="466"/>
    </row>
    <row r="297" spans="1:15" ht="20.100000000000001" customHeight="1" thickBot="1" x14ac:dyDescent="0.3">
      <c r="A297" s="155"/>
      <c r="C297" s="150"/>
      <c r="D297" s="151"/>
      <c r="E297" s="152" t="s">
        <v>211</v>
      </c>
      <c r="F297" s="153"/>
      <c r="G297" s="151"/>
      <c r="H297" s="154"/>
    </row>
    <row r="298" spans="1:15" s="155" customFormat="1" thickBot="1" x14ac:dyDescent="0.3">
      <c r="C298" s="156"/>
      <c r="D298" s="157"/>
      <c r="E298" s="158"/>
      <c r="F298" s="157"/>
      <c r="G298" s="157"/>
      <c r="H298" s="157"/>
      <c r="L298" s="187"/>
      <c r="M298" s="179"/>
      <c r="N298" s="180"/>
      <c r="O298" s="179"/>
    </row>
    <row r="299" spans="1:15" s="164" customFormat="1" ht="15" x14ac:dyDescent="0.25">
      <c r="A299" s="155"/>
      <c r="B299" s="159" t="s">
        <v>212</v>
      </c>
      <c r="C299" s="160"/>
      <c r="D299" s="161"/>
      <c r="E299" s="162"/>
      <c r="F299" s="161"/>
      <c r="G299" s="161"/>
      <c r="H299" s="161"/>
      <c r="I299" s="163"/>
      <c r="J299" s="155"/>
      <c r="L299" s="178"/>
      <c r="M299" s="179"/>
      <c r="N299" s="180"/>
      <c r="O299" s="179"/>
    </row>
    <row r="300" spans="1:15" s="164" customFormat="1" ht="15" customHeight="1" x14ac:dyDescent="0.25">
      <c r="A300" s="255"/>
      <c r="B300" s="440"/>
      <c r="C300" s="441"/>
      <c r="D300" s="441"/>
      <c r="E300" s="441"/>
      <c r="F300" s="441"/>
      <c r="G300" s="441"/>
      <c r="H300" s="441"/>
      <c r="I300" s="442"/>
      <c r="J300" s="155"/>
      <c r="L300" s="178"/>
      <c r="M300" s="179"/>
      <c r="N300" s="180"/>
      <c r="O300" s="179"/>
    </row>
    <row r="301" spans="1:15" s="164" customFormat="1" ht="15" customHeight="1" x14ac:dyDescent="0.25">
      <c r="A301" s="255"/>
      <c r="B301" s="440"/>
      <c r="C301" s="441"/>
      <c r="D301" s="441"/>
      <c r="E301" s="441"/>
      <c r="F301" s="441"/>
      <c r="G301" s="441"/>
      <c r="H301" s="441"/>
      <c r="I301" s="442"/>
      <c r="J301" s="155"/>
      <c r="L301" s="178"/>
      <c r="M301" s="179"/>
      <c r="N301" s="180"/>
      <c r="O301" s="179"/>
    </row>
    <row r="302" spans="1:15" s="164" customFormat="1" ht="15" customHeight="1" x14ac:dyDescent="0.25">
      <c r="A302" s="255"/>
      <c r="B302" s="440"/>
      <c r="C302" s="441"/>
      <c r="D302" s="441"/>
      <c r="E302" s="441"/>
      <c r="F302" s="441"/>
      <c r="G302" s="441"/>
      <c r="H302" s="441"/>
      <c r="I302" s="442"/>
      <c r="J302" s="155"/>
      <c r="L302" s="178"/>
      <c r="M302" s="179"/>
      <c r="N302" s="180"/>
      <c r="O302" s="179"/>
    </row>
    <row r="303" spans="1:15" s="164" customFormat="1" ht="15" customHeight="1" x14ac:dyDescent="0.25">
      <c r="A303" s="255"/>
      <c r="B303" s="440"/>
      <c r="C303" s="441"/>
      <c r="D303" s="441"/>
      <c r="E303" s="441"/>
      <c r="F303" s="441"/>
      <c r="G303" s="441"/>
      <c r="H303" s="441"/>
      <c r="I303" s="442"/>
      <c r="J303" s="155"/>
      <c r="L303" s="178"/>
      <c r="M303" s="179"/>
      <c r="N303" s="180"/>
      <c r="O303" s="179"/>
    </row>
    <row r="304" spans="1:15" s="164" customFormat="1" ht="12.75" customHeight="1" x14ac:dyDescent="0.25">
      <c r="A304" s="255"/>
      <c r="B304" s="443"/>
      <c r="C304" s="444"/>
      <c r="D304" s="444"/>
      <c r="E304" s="444"/>
      <c r="F304" s="444"/>
      <c r="G304" s="444"/>
      <c r="H304" s="444"/>
      <c r="I304" s="445"/>
      <c r="J304" s="155"/>
      <c r="L304" s="178"/>
      <c r="M304" s="179"/>
      <c r="N304" s="180"/>
      <c r="O304" s="179"/>
    </row>
    <row r="305" spans="1:15" s="164" customFormat="1" ht="15" x14ac:dyDescent="0.25">
      <c r="A305" s="155"/>
      <c r="B305" s="167" t="s">
        <v>213</v>
      </c>
      <c r="C305" s="168"/>
      <c r="D305" s="169"/>
      <c r="E305" s="170"/>
      <c r="F305" s="169"/>
      <c r="G305" s="169"/>
      <c r="H305" s="169"/>
      <c r="I305" s="171"/>
      <c r="J305" s="155"/>
      <c r="L305" s="178"/>
      <c r="M305" s="179"/>
      <c r="N305" s="180"/>
      <c r="O305" s="179"/>
    </row>
    <row r="306" spans="1:15" s="164" customFormat="1" ht="12.75" customHeight="1" x14ac:dyDescent="0.25">
      <c r="A306" s="255"/>
      <c r="B306" s="440"/>
      <c r="C306" s="441"/>
      <c r="D306" s="441"/>
      <c r="E306" s="441"/>
      <c r="F306" s="441"/>
      <c r="G306" s="441"/>
      <c r="H306" s="441"/>
      <c r="I306" s="442"/>
      <c r="J306" s="155"/>
      <c r="L306" s="178"/>
      <c r="M306" s="179"/>
      <c r="N306" s="180"/>
      <c r="O306" s="179"/>
    </row>
    <row r="307" spans="1:15" s="164" customFormat="1" ht="12.75" customHeight="1" x14ac:dyDescent="0.25">
      <c r="A307" s="255"/>
      <c r="B307" s="440"/>
      <c r="C307" s="441"/>
      <c r="D307" s="441"/>
      <c r="E307" s="441"/>
      <c r="F307" s="441"/>
      <c r="G307" s="441"/>
      <c r="H307" s="441"/>
      <c r="I307" s="442"/>
      <c r="J307" s="155"/>
      <c r="L307" s="178"/>
      <c r="M307" s="179"/>
      <c r="N307" s="180"/>
      <c r="O307" s="179"/>
    </row>
    <row r="308" spans="1:15" s="164" customFormat="1" ht="12.75" customHeight="1" x14ac:dyDescent="0.25">
      <c r="A308" s="255"/>
      <c r="B308" s="440"/>
      <c r="C308" s="441"/>
      <c r="D308" s="441"/>
      <c r="E308" s="441"/>
      <c r="F308" s="441"/>
      <c r="G308" s="441"/>
      <c r="H308" s="441"/>
      <c r="I308" s="442"/>
      <c r="J308" s="155"/>
      <c r="L308" s="178"/>
      <c r="M308" s="179"/>
      <c r="N308" s="180"/>
      <c r="O308" s="179"/>
    </row>
    <row r="309" spans="1:15" s="164" customFormat="1" ht="12.75" customHeight="1" x14ac:dyDescent="0.25">
      <c r="A309" s="255"/>
      <c r="B309" s="440"/>
      <c r="C309" s="441"/>
      <c r="D309" s="441"/>
      <c r="E309" s="441"/>
      <c r="F309" s="441"/>
      <c r="G309" s="441"/>
      <c r="H309" s="441"/>
      <c r="I309" s="442"/>
      <c r="J309" s="155"/>
      <c r="L309" s="178"/>
      <c r="M309" s="179"/>
      <c r="N309" s="180"/>
      <c r="O309" s="179"/>
    </row>
    <row r="310" spans="1:15" s="164" customFormat="1" ht="12.75" customHeight="1" x14ac:dyDescent="0.25">
      <c r="A310" s="255"/>
      <c r="B310" s="443"/>
      <c r="C310" s="444"/>
      <c r="D310" s="444"/>
      <c r="E310" s="444"/>
      <c r="F310" s="444"/>
      <c r="G310" s="444"/>
      <c r="H310" s="444"/>
      <c r="I310" s="445"/>
      <c r="J310" s="155"/>
      <c r="L310" s="178"/>
      <c r="M310" s="179"/>
      <c r="N310" s="180"/>
      <c r="O310" s="179"/>
    </row>
    <row r="311" spans="1:15" s="164" customFormat="1" ht="12.75" customHeight="1" x14ac:dyDescent="0.3">
      <c r="A311" s="155"/>
      <c r="B311" s="167" t="s">
        <v>214</v>
      </c>
      <c r="C311" s="168"/>
      <c r="D311" s="169"/>
      <c r="E311" s="170"/>
      <c r="F311" s="169"/>
      <c r="G311" s="169"/>
      <c r="H311" s="169"/>
      <c r="I311" s="171"/>
      <c r="J311" s="155"/>
      <c r="L311" s="178"/>
      <c r="M311" s="179"/>
      <c r="N311" s="180"/>
      <c r="O311" s="179"/>
    </row>
    <row r="312" spans="1:15" s="164" customFormat="1" ht="12.75" customHeight="1" x14ac:dyDescent="0.25">
      <c r="A312" s="255"/>
      <c r="B312" s="440"/>
      <c r="C312" s="441"/>
      <c r="D312" s="441"/>
      <c r="E312" s="441"/>
      <c r="F312" s="441"/>
      <c r="G312" s="441"/>
      <c r="H312" s="441"/>
      <c r="I312" s="442"/>
      <c r="J312" s="155"/>
      <c r="L312" s="178"/>
      <c r="M312" s="179"/>
      <c r="N312" s="180"/>
      <c r="O312" s="179"/>
    </row>
    <row r="313" spans="1:15" s="164" customFormat="1" ht="12.75" customHeight="1" x14ac:dyDescent="0.25">
      <c r="A313" s="255"/>
      <c r="B313" s="440"/>
      <c r="C313" s="441"/>
      <c r="D313" s="441"/>
      <c r="E313" s="441"/>
      <c r="F313" s="441"/>
      <c r="G313" s="441"/>
      <c r="H313" s="441"/>
      <c r="I313" s="442"/>
      <c r="J313" s="155"/>
      <c r="L313" s="178"/>
      <c r="M313" s="179"/>
      <c r="N313" s="180"/>
      <c r="O313" s="179"/>
    </row>
    <row r="314" spans="1:15" s="164" customFormat="1" ht="12.75" customHeight="1" x14ac:dyDescent="0.25">
      <c r="A314" s="255"/>
      <c r="B314" s="440"/>
      <c r="C314" s="441"/>
      <c r="D314" s="441"/>
      <c r="E314" s="441"/>
      <c r="F314" s="441"/>
      <c r="G314" s="441"/>
      <c r="H314" s="441"/>
      <c r="I314" s="442"/>
      <c r="J314" s="155"/>
      <c r="L314" s="178"/>
      <c r="M314" s="179"/>
      <c r="N314" s="180"/>
      <c r="O314" s="179"/>
    </row>
    <row r="315" spans="1:15" s="164" customFormat="1" ht="12.75" customHeight="1" x14ac:dyDescent="0.25">
      <c r="A315" s="255"/>
      <c r="B315" s="440"/>
      <c r="C315" s="441"/>
      <c r="D315" s="441"/>
      <c r="E315" s="441"/>
      <c r="F315" s="441"/>
      <c r="G315" s="441"/>
      <c r="H315" s="441"/>
      <c r="I315" s="442"/>
      <c r="J315" s="155"/>
      <c r="L315" s="178"/>
      <c r="M315" s="179"/>
      <c r="N315" s="180"/>
      <c r="O315" s="179"/>
    </row>
    <row r="316" spans="1:15" s="164" customFormat="1" ht="12.75" customHeight="1" x14ac:dyDescent="0.25">
      <c r="A316" s="255"/>
      <c r="B316" s="443"/>
      <c r="C316" s="444"/>
      <c r="D316" s="444"/>
      <c r="E316" s="444"/>
      <c r="F316" s="444"/>
      <c r="G316" s="444"/>
      <c r="H316" s="444"/>
      <c r="I316" s="445"/>
      <c r="J316" s="155"/>
      <c r="L316" s="178"/>
      <c r="M316" s="179"/>
      <c r="N316" s="180"/>
      <c r="O316" s="179"/>
    </row>
    <row r="317" spans="1:15" s="164" customFormat="1" ht="15" x14ac:dyDescent="0.25">
      <c r="A317" s="155"/>
      <c r="B317" s="173" t="s">
        <v>215</v>
      </c>
      <c r="C317" s="174"/>
      <c r="D317" s="174"/>
      <c r="E317" s="174"/>
      <c r="F317" s="174"/>
      <c r="G317" s="174"/>
      <c r="H317" s="174"/>
      <c r="I317" s="175"/>
      <c r="J317" s="155"/>
      <c r="L317" s="178"/>
      <c r="M317" s="179"/>
      <c r="N317" s="180"/>
      <c r="O317" s="179"/>
    </row>
    <row r="318" spans="1:15" s="164" customFormat="1" ht="15" x14ac:dyDescent="0.25">
      <c r="A318" s="155"/>
      <c r="B318" s="176" t="s">
        <v>216</v>
      </c>
      <c r="C318" s="168"/>
      <c r="D318" s="169"/>
      <c r="E318" s="170"/>
      <c r="F318" s="169"/>
      <c r="G318" s="169"/>
      <c r="H318" s="169"/>
      <c r="I318" s="171"/>
      <c r="J318" s="155"/>
      <c r="L318" s="178"/>
      <c r="M318" s="179"/>
      <c r="N318" s="180"/>
      <c r="O318" s="179"/>
    </row>
    <row r="319" spans="1:15" s="164" customFormat="1" ht="12.75" customHeight="1" x14ac:dyDescent="0.25">
      <c r="A319" s="255"/>
      <c r="B319" s="440"/>
      <c r="C319" s="441"/>
      <c r="D319" s="441"/>
      <c r="E319" s="441"/>
      <c r="F319" s="441"/>
      <c r="G319" s="441"/>
      <c r="H319" s="441"/>
      <c r="I319" s="442"/>
      <c r="J319" s="155"/>
      <c r="L319" s="178"/>
      <c r="M319" s="179"/>
      <c r="N319" s="180"/>
      <c r="O319" s="179"/>
    </row>
    <row r="320" spans="1:15" s="164" customFormat="1" ht="12.75" customHeight="1" x14ac:dyDescent="0.25">
      <c r="A320" s="255"/>
      <c r="B320" s="440"/>
      <c r="C320" s="441"/>
      <c r="D320" s="441"/>
      <c r="E320" s="441"/>
      <c r="F320" s="441"/>
      <c r="G320" s="441"/>
      <c r="H320" s="441"/>
      <c r="I320" s="442"/>
      <c r="J320" s="155"/>
      <c r="L320" s="178"/>
      <c r="M320" s="179"/>
      <c r="N320" s="180"/>
      <c r="O320" s="179"/>
    </row>
    <row r="321" spans="1:15" s="164" customFormat="1" ht="12.75" customHeight="1" x14ac:dyDescent="0.25">
      <c r="A321" s="255"/>
      <c r="B321" s="440"/>
      <c r="C321" s="441"/>
      <c r="D321" s="441"/>
      <c r="E321" s="441"/>
      <c r="F321" s="441"/>
      <c r="G321" s="441"/>
      <c r="H321" s="441"/>
      <c r="I321" s="442"/>
      <c r="J321" s="155"/>
      <c r="L321" s="178"/>
      <c r="M321" s="179"/>
      <c r="N321" s="180"/>
      <c r="O321" s="179"/>
    </row>
    <row r="322" spans="1:15" s="164" customFormat="1" ht="12.75" customHeight="1" x14ac:dyDescent="0.25">
      <c r="A322" s="255"/>
      <c r="B322" s="440"/>
      <c r="C322" s="441"/>
      <c r="D322" s="441"/>
      <c r="E322" s="441"/>
      <c r="F322" s="441"/>
      <c r="G322" s="441"/>
      <c r="H322" s="441"/>
      <c r="I322" s="442"/>
      <c r="J322" s="155"/>
      <c r="L322" s="178"/>
      <c r="M322" s="179"/>
      <c r="N322" s="180"/>
      <c r="O322" s="179"/>
    </row>
    <row r="323" spans="1:15" s="164" customFormat="1" ht="12.75" customHeight="1" x14ac:dyDescent="0.25">
      <c r="A323" s="255"/>
      <c r="B323" s="443"/>
      <c r="C323" s="444"/>
      <c r="D323" s="444"/>
      <c r="E323" s="444"/>
      <c r="F323" s="444"/>
      <c r="G323" s="444"/>
      <c r="H323" s="444"/>
      <c r="I323" s="445"/>
      <c r="J323" s="155"/>
      <c r="L323" s="178"/>
      <c r="M323" s="179"/>
      <c r="N323" s="180"/>
      <c r="O323" s="179"/>
    </row>
    <row r="324" spans="1:15" s="164" customFormat="1" ht="12.75" customHeight="1" x14ac:dyDescent="0.25">
      <c r="A324" s="155"/>
      <c r="B324" s="181" t="s">
        <v>217</v>
      </c>
      <c r="C324" s="168"/>
      <c r="D324" s="169"/>
      <c r="E324" s="170"/>
      <c r="F324" s="169"/>
      <c r="G324" s="169"/>
      <c r="H324" s="169"/>
      <c r="I324" s="171"/>
      <c r="J324" s="155"/>
      <c r="L324" s="178"/>
      <c r="M324" s="179"/>
      <c r="N324" s="180"/>
      <c r="O324" s="179"/>
    </row>
    <row r="325" spans="1:15" s="164" customFormat="1" ht="12.75" customHeight="1" x14ac:dyDescent="0.25">
      <c r="A325" s="255"/>
      <c r="B325" s="440"/>
      <c r="C325" s="441"/>
      <c r="D325" s="441"/>
      <c r="E325" s="441"/>
      <c r="F325" s="441"/>
      <c r="G325" s="441"/>
      <c r="H325" s="441"/>
      <c r="I325" s="442"/>
      <c r="J325" s="155"/>
      <c r="L325" s="178"/>
      <c r="M325" s="179"/>
      <c r="N325" s="180"/>
      <c r="O325" s="179"/>
    </row>
    <row r="326" spans="1:15" s="164" customFormat="1" ht="12.75" customHeight="1" x14ac:dyDescent="0.25">
      <c r="A326" s="255"/>
      <c r="B326" s="440"/>
      <c r="C326" s="441"/>
      <c r="D326" s="441"/>
      <c r="E326" s="441"/>
      <c r="F326" s="441"/>
      <c r="G326" s="441"/>
      <c r="H326" s="441"/>
      <c r="I326" s="442"/>
      <c r="J326" s="155"/>
      <c r="L326" s="178"/>
      <c r="M326" s="179"/>
      <c r="N326" s="180"/>
      <c r="O326" s="179"/>
    </row>
    <row r="327" spans="1:15" s="164" customFormat="1" ht="12.75" customHeight="1" x14ac:dyDescent="0.25">
      <c r="A327" s="255"/>
      <c r="B327" s="440"/>
      <c r="C327" s="441"/>
      <c r="D327" s="441"/>
      <c r="E327" s="441"/>
      <c r="F327" s="441"/>
      <c r="G327" s="441"/>
      <c r="H327" s="441"/>
      <c r="I327" s="442"/>
      <c r="J327" s="155"/>
      <c r="L327" s="178"/>
      <c r="M327" s="179"/>
      <c r="N327" s="180"/>
      <c r="O327" s="179"/>
    </row>
    <row r="328" spans="1:15" s="164" customFormat="1" ht="12.75" customHeight="1" x14ac:dyDescent="0.25">
      <c r="A328" s="255"/>
      <c r="B328" s="440"/>
      <c r="C328" s="441"/>
      <c r="D328" s="441"/>
      <c r="E328" s="441"/>
      <c r="F328" s="441"/>
      <c r="G328" s="441"/>
      <c r="H328" s="441"/>
      <c r="I328" s="442"/>
      <c r="J328" s="155"/>
      <c r="L328" s="178"/>
      <c r="M328" s="179"/>
      <c r="N328" s="180"/>
      <c r="O328" s="179"/>
    </row>
    <row r="329" spans="1:15" s="164" customFormat="1" ht="12.75" customHeight="1" x14ac:dyDescent="0.25">
      <c r="A329" s="255"/>
      <c r="B329" s="443"/>
      <c r="C329" s="444"/>
      <c r="D329" s="444"/>
      <c r="E329" s="444"/>
      <c r="F329" s="444"/>
      <c r="G329" s="444"/>
      <c r="H329" s="444"/>
      <c r="I329" s="445"/>
      <c r="J329" s="155"/>
      <c r="L329" s="178"/>
      <c r="M329" s="179"/>
      <c r="N329" s="180"/>
      <c r="O329" s="179"/>
    </row>
    <row r="330" spans="1:15" s="164" customFormat="1" ht="12.75" customHeight="1" x14ac:dyDescent="0.25">
      <c r="A330" s="155"/>
      <c r="B330" s="167" t="s">
        <v>218</v>
      </c>
      <c r="C330" s="168"/>
      <c r="D330" s="169"/>
      <c r="E330" s="170"/>
      <c r="F330" s="169"/>
      <c r="G330" s="169"/>
      <c r="H330" s="169"/>
      <c r="I330" s="171"/>
      <c r="J330" s="155"/>
      <c r="L330" s="178"/>
      <c r="M330" s="179"/>
      <c r="N330" s="180"/>
      <c r="O330" s="179"/>
    </row>
    <row r="331" spans="1:15" s="164" customFormat="1" ht="12.75" customHeight="1" x14ac:dyDescent="0.25">
      <c r="A331" s="255"/>
      <c r="B331" s="440"/>
      <c r="C331" s="441"/>
      <c r="D331" s="441"/>
      <c r="E331" s="441"/>
      <c r="F331" s="441"/>
      <c r="G331" s="441"/>
      <c r="H331" s="441"/>
      <c r="I331" s="442"/>
      <c r="J331" s="155"/>
      <c r="L331" s="178"/>
      <c r="M331" s="179"/>
      <c r="N331" s="180"/>
      <c r="O331" s="179"/>
    </row>
    <row r="332" spans="1:15" s="164" customFormat="1" ht="12.75" customHeight="1" x14ac:dyDescent="0.25">
      <c r="A332" s="255"/>
      <c r="B332" s="440"/>
      <c r="C332" s="441"/>
      <c r="D332" s="441"/>
      <c r="E332" s="441"/>
      <c r="F332" s="441"/>
      <c r="G332" s="441"/>
      <c r="H332" s="441"/>
      <c r="I332" s="442"/>
      <c r="J332" s="155"/>
      <c r="L332" s="178"/>
      <c r="M332" s="179"/>
      <c r="N332" s="180"/>
      <c r="O332" s="179"/>
    </row>
    <row r="333" spans="1:15" s="164" customFormat="1" ht="12.75" customHeight="1" x14ac:dyDescent="0.25">
      <c r="A333" s="255"/>
      <c r="B333" s="440"/>
      <c r="C333" s="441"/>
      <c r="D333" s="441"/>
      <c r="E333" s="441"/>
      <c r="F333" s="441"/>
      <c r="G333" s="441"/>
      <c r="H333" s="441"/>
      <c r="I333" s="442"/>
      <c r="J333" s="155"/>
      <c r="L333" s="178"/>
      <c r="M333" s="179"/>
      <c r="N333" s="180"/>
      <c r="O333" s="179"/>
    </row>
    <row r="334" spans="1:15" s="164" customFormat="1" ht="12.75" customHeight="1" x14ac:dyDescent="0.25">
      <c r="A334" s="255"/>
      <c r="B334" s="440"/>
      <c r="C334" s="441"/>
      <c r="D334" s="441"/>
      <c r="E334" s="441"/>
      <c r="F334" s="441"/>
      <c r="G334" s="441"/>
      <c r="H334" s="441"/>
      <c r="I334" s="442"/>
      <c r="J334" s="155"/>
      <c r="L334" s="178"/>
      <c r="M334" s="179"/>
      <c r="N334" s="180"/>
      <c r="O334" s="179"/>
    </row>
    <row r="335" spans="1:15" s="164" customFormat="1" ht="13.5" customHeight="1" thickBot="1" x14ac:dyDescent="0.3">
      <c r="A335" s="255"/>
      <c r="B335" s="446"/>
      <c r="C335" s="447"/>
      <c r="D335" s="447"/>
      <c r="E335" s="447"/>
      <c r="F335" s="447"/>
      <c r="G335" s="447"/>
      <c r="H335" s="447"/>
      <c r="I335" s="448"/>
      <c r="J335" s="155"/>
      <c r="L335" s="178"/>
      <c r="M335" s="179"/>
      <c r="N335" s="180"/>
      <c r="O335" s="179"/>
    </row>
    <row r="336" spans="1:15" s="164" customFormat="1" ht="15" x14ac:dyDescent="0.25">
      <c r="A336" s="155"/>
      <c r="B336" s="182"/>
      <c r="C336" s="168"/>
      <c r="D336" s="169"/>
      <c r="E336" s="170"/>
      <c r="F336" s="169"/>
      <c r="G336" s="169"/>
      <c r="H336" s="169"/>
      <c r="J336" s="155"/>
      <c r="L336" s="178"/>
      <c r="M336" s="179"/>
      <c r="N336" s="180"/>
      <c r="O336" s="179"/>
    </row>
    <row r="337" spans="1:15" x14ac:dyDescent="0.25">
      <c r="A337" s="155"/>
      <c r="G337" s="127" t="str">
        <f>IF('F0 Etat des lieux '!$C$13="","",'F0 Etat des lieux '!$C$13)</f>
        <v/>
      </c>
    </row>
    <row r="338" spans="1:15" x14ac:dyDescent="0.25">
      <c r="A338" s="155"/>
      <c r="G338" s="127" t="str">
        <f>IF('F0 Etat des lieux '!$C$14="","",'F0 Etat des lieux '!$C$14)</f>
        <v/>
      </c>
    </row>
    <row r="339" spans="1:15" x14ac:dyDescent="0.25">
      <c r="A339" s="155"/>
    </row>
    <row r="340" spans="1:15" x14ac:dyDescent="0.25">
      <c r="A340" s="155"/>
    </row>
    <row r="341" spans="1:15" ht="15.75" x14ac:dyDescent="0.25">
      <c r="A341" s="155"/>
      <c r="D341" s="452" t="s">
        <v>200</v>
      </c>
      <c r="E341" s="453"/>
      <c r="F341" s="453"/>
      <c r="G341" s="453"/>
      <c r="H341" s="453"/>
      <c r="I341" s="454"/>
      <c r="N341" s="183"/>
      <c r="O341" s="184"/>
    </row>
    <row r="342" spans="1:15" x14ac:dyDescent="0.25">
      <c r="A342" s="155"/>
      <c r="B342" s="126">
        <f>B286+1</f>
        <v>7</v>
      </c>
      <c r="D342" s="137"/>
      <c r="E342" s="138"/>
      <c r="F342" s="138"/>
      <c r="G342" s="138"/>
      <c r="H342" s="138"/>
      <c r="I342" s="139"/>
    </row>
    <row r="343" spans="1:15" x14ac:dyDescent="0.25">
      <c r="A343" s="155"/>
      <c r="D343" s="140" t="str">
        <f>"Fiche action n° "&amp;B342</f>
        <v>Fiche action n° 7</v>
      </c>
      <c r="E343" s="138"/>
      <c r="F343" s="138"/>
      <c r="G343" s="138"/>
      <c r="H343" s="138"/>
      <c r="I343" s="139"/>
    </row>
    <row r="344" spans="1:15" ht="15.75" x14ac:dyDescent="0.25">
      <c r="A344" s="155"/>
      <c r="D344" s="141" t="s">
        <v>201</v>
      </c>
      <c r="E344" s="455" t="str">
        <f>IF(ISNA(VLOOKUP(D343,'F2 Objectifs'!$A$1:$F$82,2,FALSE)),"",VLOOKUP(D343,'F2 Objectifs'!$A$1:$F$82,2,FALSE))</f>
        <v>Action 7 de l'objectif 1 de l'axe 1</v>
      </c>
      <c r="F344" s="455"/>
      <c r="G344" s="455"/>
      <c r="H344" s="455"/>
      <c r="I344" s="456"/>
    </row>
    <row r="345" spans="1:15" ht="13.5" thickBot="1" x14ac:dyDescent="0.3">
      <c r="A345" s="155"/>
    </row>
    <row r="346" spans="1:15" ht="20.100000000000001" customHeight="1" x14ac:dyDescent="0.25">
      <c r="A346" s="155"/>
      <c r="B346" s="449" t="str">
        <f>IF(ISNA(VLOOKUP(D343,'F2 Objectifs'!$A$1:$F$82,3,FALSE)),"",VLOOKUP(D343,'F2 Objectifs'!$A$1:$F$82,3,FALSE))</f>
        <v xml:space="preserve">Axe 1 : connaître, comprendre et utiliser les langages  </v>
      </c>
      <c r="C346" s="450"/>
      <c r="D346" s="450"/>
      <c r="E346" s="450"/>
      <c r="F346" s="450"/>
      <c r="G346" s="450"/>
      <c r="H346" s="450"/>
      <c r="I346" s="451"/>
    </row>
    <row r="347" spans="1:15" ht="20.100000000000001" customHeight="1" x14ac:dyDescent="0.25">
      <c r="A347" s="155"/>
      <c r="B347" s="142" t="s">
        <v>220</v>
      </c>
      <c r="C347" s="457" t="str">
        <f>IF(ISNA(VLOOKUP(D343,'F2 Objectifs'!$A$1:$F$82,4,FALSE)),"",VLOOKUP(D343,'F2 Objectifs'!$A$1:$F$82,4,FALSE))</f>
        <v>Objectif 1 de l'axe 1</v>
      </c>
      <c r="D347" s="457"/>
      <c r="E347" s="457"/>
      <c r="F347" s="457"/>
      <c r="G347" s="457"/>
      <c r="H347" s="457"/>
      <c r="I347" s="458"/>
    </row>
    <row r="348" spans="1:15" ht="20.100000000000001" customHeight="1" thickBot="1" x14ac:dyDescent="0.3">
      <c r="A348" s="155"/>
      <c r="B348" s="143" t="s">
        <v>221</v>
      </c>
      <c r="C348" s="459" t="str">
        <f>IF(ISNA(VLOOKUP(D343,'F2 Objectifs'!$A$1:$F$82,5,FALSE)),"",VLOOKUP(D343,'F2 Objectifs'!$A$1:$F$82,5,FALSE))</f>
        <v>Indicateur de l'objectif 1 de l'axe 1</v>
      </c>
      <c r="D348" s="459"/>
      <c r="E348" s="459"/>
      <c r="F348" s="459"/>
      <c r="G348" s="459"/>
      <c r="H348" s="459"/>
      <c r="I348" s="460"/>
    </row>
    <row r="349" spans="1:15" s="146" customFormat="1" thickBot="1" x14ac:dyDescent="0.3">
      <c r="A349" s="155"/>
      <c r="B349" s="144"/>
      <c r="C349" s="145"/>
      <c r="D349" s="145"/>
      <c r="E349" s="145"/>
      <c r="F349" s="145"/>
      <c r="G349" s="145"/>
      <c r="L349" s="186"/>
      <c r="M349" s="129"/>
      <c r="N349" s="130"/>
      <c r="O349" s="129"/>
    </row>
    <row r="350" spans="1:15" ht="13.5" customHeight="1" x14ac:dyDescent="0.25">
      <c r="A350" s="155"/>
      <c r="B350" s="147"/>
      <c r="C350" s="467" t="s">
        <v>223</v>
      </c>
      <c r="D350" s="468"/>
      <c r="E350" s="468"/>
      <c r="F350" s="468"/>
      <c r="G350" s="468"/>
      <c r="H350" s="469"/>
    </row>
    <row r="351" spans="1:15" ht="20.100000000000001" customHeight="1" x14ac:dyDescent="0.25">
      <c r="A351" s="155"/>
      <c r="C351" s="148" t="s">
        <v>202</v>
      </c>
      <c r="D351" s="149" t="s">
        <v>203</v>
      </c>
      <c r="E351" s="149" t="s">
        <v>204</v>
      </c>
      <c r="F351" s="149" t="s">
        <v>205</v>
      </c>
      <c r="G351" s="149" t="s">
        <v>206</v>
      </c>
      <c r="H351" s="465" t="s">
        <v>222</v>
      </c>
    </row>
    <row r="352" spans="1:15" ht="20.100000000000001" customHeight="1" x14ac:dyDescent="0.25">
      <c r="A352" s="155"/>
      <c r="C352" s="148" t="s">
        <v>207</v>
      </c>
      <c r="D352" s="149" t="s">
        <v>208</v>
      </c>
      <c r="E352" s="149" t="s">
        <v>209</v>
      </c>
      <c r="F352" s="149" t="s">
        <v>210</v>
      </c>
      <c r="G352" s="149" t="s">
        <v>219</v>
      </c>
      <c r="H352" s="466"/>
    </row>
    <row r="353" spans="1:15" ht="20.100000000000001" customHeight="1" thickBot="1" x14ac:dyDescent="0.3">
      <c r="A353" s="155"/>
      <c r="C353" s="150"/>
      <c r="D353" s="151"/>
      <c r="E353" s="152" t="s">
        <v>211</v>
      </c>
      <c r="F353" s="153"/>
      <c r="G353" s="151"/>
      <c r="H353" s="154"/>
    </row>
    <row r="354" spans="1:15" s="155" customFormat="1" thickBot="1" x14ac:dyDescent="0.3">
      <c r="C354" s="156"/>
      <c r="D354" s="157"/>
      <c r="E354" s="158"/>
      <c r="F354" s="157"/>
      <c r="G354" s="157"/>
      <c r="H354" s="157"/>
      <c r="L354" s="187"/>
      <c r="M354" s="179"/>
      <c r="N354" s="180"/>
      <c r="O354" s="179"/>
    </row>
    <row r="355" spans="1:15" s="164" customFormat="1" ht="15" x14ac:dyDescent="0.25">
      <c r="A355" s="155"/>
      <c r="B355" s="159" t="s">
        <v>212</v>
      </c>
      <c r="C355" s="160"/>
      <c r="D355" s="161"/>
      <c r="E355" s="162"/>
      <c r="F355" s="161"/>
      <c r="G355" s="161"/>
      <c r="H355" s="161"/>
      <c r="I355" s="163"/>
      <c r="J355" s="155"/>
      <c r="L355" s="178"/>
      <c r="M355" s="179"/>
      <c r="N355" s="180"/>
      <c r="O355" s="179"/>
    </row>
    <row r="356" spans="1:15" s="164" customFormat="1" ht="15" customHeight="1" x14ac:dyDescent="0.25">
      <c r="A356" s="255"/>
      <c r="B356" s="440"/>
      <c r="C356" s="441"/>
      <c r="D356" s="441"/>
      <c r="E356" s="441"/>
      <c r="F356" s="441"/>
      <c r="G356" s="441"/>
      <c r="H356" s="441"/>
      <c r="I356" s="442"/>
      <c r="J356" s="155"/>
      <c r="L356" s="178"/>
      <c r="M356" s="179"/>
      <c r="N356" s="180"/>
      <c r="O356" s="179"/>
    </row>
    <row r="357" spans="1:15" s="164" customFormat="1" ht="15" customHeight="1" x14ac:dyDescent="0.25">
      <c r="A357" s="255"/>
      <c r="B357" s="440"/>
      <c r="C357" s="441"/>
      <c r="D357" s="441"/>
      <c r="E357" s="441"/>
      <c r="F357" s="441"/>
      <c r="G357" s="441"/>
      <c r="H357" s="441"/>
      <c r="I357" s="442"/>
      <c r="J357" s="155"/>
      <c r="L357" s="178"/>
      <c r="M357" s="179"/>
      <c r="N357" s="180"/>
      <c r="O357" s="179"/>
    </row>
    <row r="358" spans="1:15" s="164" customFormat="1" ht="15" customHeight="1" x14ac:dyDescent="0.25">
      <c r="A358" s="255"/>
      <c r="B358" s="440"/>
      <c r="C358" s="441"/>
      <c r="D358" s="441"/>
      <c r="E358" s="441"/>
      <c r="F358" s="441"/>
      <c r="G358" s="441"/>
      <c r="H358" s="441"/>
      <c r="I358" s="442"/>
      <c r="J358" s="155"/>
      <c r="L358" s="178"/>
      <c r="M358" s="179"/>
      <c r="N358" s="180"/>
      <c r="O358" s="179"/>
    </row>
    <row r="359" spans="1:15" s="164" customFormat="1" ht="15" customHeight="1" x14ac:dyDescent="0.25">
      <c r="A359" s="255"/>
      <c r="B359" s="440"/>
      <c r="C359" s="441"/>
      <c r="D359" s="441"/>
      <c r="E359" s="441"/>
      <c r="F359" s="441"/>
      <c r="G359" s="441"/>
      <c r="H359" s="441"/>
      <c r="I359" s="442"/>
      <c r="J359" s="155"/>
      <c r="L359" s="178"/>
      <c r="M359" s="179"/>
      <c r="N359" s="180"/>
      <c r="O359" s="179"/>
    </row>
    <row r="360" spans="1:15" s="164" customFormat="1" ht="12.75" customHeight="1" x14ac:dyDescent="0.25">
      <c r="A360" s="255"/>
      <c r="B360" s="443"/>
      <c r="C360" s="444"/>
      <c r="D360" s="444"/>
      <c r="E360" s="444"/>
      <c r="F360" s="444"/>
      <c r="G360" s="444"/>
      <c r="H360" s="444"/>
      <c r="I360" s="445"/>
      <c r="J360" s="155"/>
      <c r="L360" s="178"/>
      <c r="M360" s="179"/>
      <c r="N360" s="180"/>
      <c r="O360" s="179"/>
    </row>
    <row r="361" spans="1:15" s="164" customFormat="1" ht="15" x14ac:dyDescent="0.25">
      <c r="A361" s="155"/>
      <c r="B361" s="167" t="s">
        <v>213</v>
      </c>
      <c r="C361" s="168"/>
      <c r="D361" s="169"/>
      <c r="E361" s="170"/>
      <c r="F361" s="169"/>
      <c r="G361" s="169"/>
      <c r="H361" s="169"/>
      <c r="I361" s="171"/>
      <c r="J361" s="155"/>
      <c r="L361" s="178"/>
      <c r="M361" s="179"/>
      <c r="N361" s="180"/>
      <c r="O361" s="179"/>
    </row>
    <row r="362" spans="1:15" s="164" customFormat="1" ht="12.75" customHeight="1" x14ac:dyDescent="0.25">
      <c r="A362" s="255"/>
      <c r="B362" s="440"/>
      <c r="C362" s="441"/>
      <c r="D362" s="441"/>
      <c r="E362" s="441"/>
      <c r="F362" s="441"/>
      <c r="G362" s="441"/>
      <c r="H362" s="441"/>
      <c r="I362" s="442"/>
      <c r="J362" s="155"/>
      <c r="L362" s="178"/>
      <c r="M362" s="179"/>
      <c r="N362" s="180"/>
      <c r="O362" s="179"/>
    </row>
    <row r="363" spans="1:15" s="164" customFormat="1" ht="12.75" customHeight="1" x14ac:dyDescent="0.25">
      <c r="A363" s="255"/>
      <c r="B363" s="440"/>
      <c r="C363" s="441"/>
      <c r="D363" s="441"/>
      <c r="E363" s="441"/>
      <c r="F363" s="441"/>
      <c r="G363" s="441"/>
      <c r="H363" s="441"/>
      <c r="I363" s="442"/>
      <c r="J363" s="155"/>
      <c r="L363" s="178"/>
      <c r="M363" s="179"/>
      <c r="N363" s="180"/>
      <c r="O363" s="179"/>
    </row>
    <row r="364" spans="1:15" s="164" customFormat="1" ht="12.75" customHeight="1" x14ac:dyDescent="0.25">
      <c r="A364" s="255"/>
      <c r="B364" s="440"/>
      <c r="C364" s="441"/>
      <c r="D364" s="441"/>
      <c r="E364" s="441"/>
      <c r="F364" s="441"/>
      <c r="G364" s="441"/>
      <c r="H364" s="441"/>
      <c r="I364" s="442"/>
      <c r="J364" s="155"/>
      <c r="L364" s="178"/>
      <c r="M364" s="179"/>
      <c r="N364" s="180"/>
      <c r="O364" s="179"/>
    </row>
    <row r="365" spans="1:15" s="164" customFormat="1" ht="12.75" customHeight="1" x14ac:dyDescent="0.25">
      <c r="A365" s="255"/>
      <c r="B365" s="440"/>
      <c r="C365" s="441"/>
      <c r="D365" s="441"/>
      <c r="E365" s="441"/>
      <c r="F365" s="441"/>
      <c r="G365" s="441"/>
      <c r="H365" s="441"/>
      <c r="I365" s="442"/>
      <c r="J365" s="155"/>
      <c r="L365" s="178"/>
      <c r="M365" s="179"/>
      <c r="N365" s="180"/>
      <c r="O365" s="179"/>
    </row>
    <row r="366" spans="1:15" s="164" customFormat="1" ht="12.75" customHeight="1" x14ac:dyDescent="0.25">
      <c r="A366" s="255"/>
      <c r="B366" s="443"/>
      <c r="C366" s="444"/>
      <c r="D366" s="444"/>
      <c r="E366" s="444"/>
      <c r="F366" s="444"/>
      <c r="G366" s="444"/>
      <c r="H366" s="444"/>
      <c r="I366" s="445"/>
      <c r="J366" s="155"/>
      <c r="L366" s="178"/>
      <c r="M366" s="179"/>
      <c r="N366" s="180"/>
      <c r="O366" s="179"/>
    </row>
    <row r="367" spans="1:15" s="164" customFormat="1" ht="12.75" customHeight="1" x14ac:dyDescent="0.3">
      <c r="A367" s="155"/>
      <c r="B367" s="167" t="s">
        <v>214</v>
      </c>
      <c r="C367" s="168"/>
      <c r="D367" s="169"/>
      <c r="E367" s="170"/>
      <c r="F367" s="169"/>
      <c r="G367" s="169"/>
      <c r="H367" s="169"/>
      <c r="I367" s="171"/>
      <c r="J367" s="155"/>
      <c r="L367" s="178"/>
      <c r="M367" s="179"/>
      <c r="N367" s="180"/>
      <c r="O367" s="179"/>
    </row>
    <row r="368" spans="1:15" s="164" customFormat="1" ht="12.75" customHeight="1" x14ac:dyDescent="0.25">
      <c r="A368" s="255"/>
      <c r="B368" s="440"/>
      <c r="C368" s="441"/>
      <c r="D368" s="441"/>
      <c r="E368" s="441"/>
      <c r="F368" s="441"/>
      <c r="G368" s="441"/>
      <c r="H368" s="441"/>
      <c r="I368" s="442"/>
      <c r="J368" s="155"/>
      <c r="L368" s="178"/>
      <c r="M368" s="179"/>
      <c r="N368" s="180"/>
      <c r="O368" s="179"/>
    </row>
    <row r="369" spans="1:15" s="164" customFormat="1" ht="12.75" customHeight="1" x14ac:dyDescent="0.25">
      <c r="A369" s="255"/>
      <c r="B369" s="440"/>
      <c r="C369" s="441"/>
      <c r="D369" s="441"/>
      <c r="E369" s="441"/>
      <c r="F369" s="441"/>
      <c r="G369" s="441"/>
      <c r="H369" s="441"/>
      <c r="I369" s="442"/>
      <c r="J369" s="155"/>
      <c r="L369" s="178"/>
      <c r="M369" s="179"/>
      <c r="N369" s="180"/>
      <c r="O369" s="179"/>
    </row>
    <row r="370" spans="1:15" s="164" customFormat="1" ht="12.75" customHeight="1" x14ac:dyDescent="0.25">
      <c r="A370" s="255"/>
      <c r="B370" s="440"/>
      <c r="C370" s="441"/>
      <c r="D370" s="441"/>
      <c r="E370" s="441"/>
      <c r="F370" s="441"/>
      <c r="G370" s="441"/>
      <c r="H370" s="441"/>
      <c r="I370" s="442"/>
      <c r="J370" s="155"/>
      <c r="L370" s="178"/>
      <c r="M370" s="179"/>
      <c r="N370" s="180"/>
      <c r="O370" s="179"/>
    </row>
    <row r="371" spans="1:15" s="164" customFormat="1" ht="12.75" customHeight="1" x14ac:dyDescent="0.25">
      <c r="A371" s="255"/>
      <c r="B371" s="440"/>
      <c r="C371" s="441"/>
      <c r="D371" s="441"/>
      <c r="E371" s="441"/>
      <c r="F371" s="441"/>
      <c r="G371" s="441"/>
      <c r="H371" s="441"/>
      <c r="I371" s="442"/>
      <c r="J371" s="155"/>
      <c r="L371" s="178"/>
      <c r="M371" s="179"/>
      <c r="N371" s="180"/>
      <c r="O371" s="179"/>
    </row>
    <row r="372" spans="1:15" s="164" customFormat="1" ht="12.75" customHeight="1" x14ac:dyDescent="0.25">
      <c r="A372" s="255"/>
      <c r="B372" s="443"/>
      <c r="C372" s="444"/>
      <c r="D372" s="444"/>
      <c r="E372" s="444"/>
      <c r="F372" s="444"/>
      <c r="G372" s="444"/>
      <c r="H372" s="444"/>
      <c r="I372" s="445"/>
      <c r="J372" s="155"/>
      <c r="L372" s="178"/>
      <c r="M372" s="179"/>
      <c r="N372" s="180"/>
      <c r="O372" s="179"/>
    </row>
    <row r="373" spans="1:15" s="164" customFormat="1" ht="15" x14ac:dyDescent="0.25">
      <c r="A373" s="155"/>
      <c r="B373" s="173" t="s">
        <v>215</v>
      </c>
      <c r="C373" s="174"/>
      <c r="D373" s="174"/>
      <c r="E373" s="174"/>
      <c r="F373" s="174"/>
      <c r="G373" s="174"/>
      <c r="H373" s="174"/>
      <c r="I373" s="175"/>
      <c r="J373" s="155"/>
      <c r="L373" s="178"/>
      <c r="M373" s="179"/>
      <c r="N373" s="180"/>
      <c r="O373" s="179"/>
    </row>
    <row r="374" spans="1:15" s="164" customFormat="1" ht="15" x14ac:dyDescent="0.25">
      <c r="A374" s="155"/>
      <c r="B374" s="176" t="s">
        <v>216</v>
      </c>
      <c r="C374" s="168"/>
      <c r="D374" s="169"/>
      <c r="E374" s="170"/>
      <c r="F374" s="169"/>
      <c r="G374" s="169"/>
      <c r="H374" s="169"/>
      <c r="I374" s="171"/>
      <c r="J374" s="155"/>
      <c r="L374" s="178"/>
      <c r="M374" s="179"/>
      <c r="N374" s="180"/>
      <c r="O374" s="179"/>
    </row>
    <row r="375" spans="1:15" s="164" customFormat="1" ht="12.75" customHeight="1" x14ac:dyDescent="0.25">
      <c r="A375" s="255"/>
      <c r="B375" s="440"/>
      <c r="C375" s="441"/>
      <c r="D375" s="441"/>
      <c r="E375" s="441"/>
      <c r="F375" s="441"/>
      <c r="G375" s="441"/>
      <c r="H375" s="441"/>
      <c r="I375" s="442"/>
      <c r="J375" s="155"/>
      <c r="L375" s="178"/>
      <c r="M375" s="179"/>
      <c r="N375" s="180"/>
      <c r="O375" s="179"/>
    </row>
    <row r="376" spans="1:15" s="164" customFormat="1" ht="12.75" customHeight="1" x14ac:dyDescent="0.25">
      <c r="A376" s="255"/>
      <c r="B376" s="440"/>
      <c r="C376" s="441"/>
      <c r="D376" s="441"/>
      <c r="E376" s="441"/>
      <c r="F376" s="441"/>
      <c r="G376" s="441"/>
      <c r="H376" s="441"/>
      <c r="I376" s="442"/>
      <c r="J376" s="155"/>
      <c r="L376" s="178"/>
      <c r="M376" s="179"/>
      <c r="N376" s="180"/>
      <c r="O376" s="179"/>
    </row>
    <row r="377" spans="1:15" s="164" customFormat="1" ht="12.75" customHeight="1" x14ac:dyDescent="0.25">
      <c r="A377" s="255"/>
      <c r="B377" s="440"/>
      <c r="C377" s="441"/>
      <c r="D377" s="441"/>
      <c r="E377" s="441"/>
      <c r="F377" s="441"/>
      <c r="G377" s="441"/>
      <c r="H377" s="441"/>
      <c r="I377" s="442"/>
      <c r="J377" s="155"/>
      <c r="L377" s="178"/>
      <c r="M377" s="179"/>
      <c r="N377" s="180"/>
      <c r="O377" s="179"/>
    </row>
    <row r="378" spans="1:15" s="164" customFormat="1" ht="12.75" customHeight="1" x14ac:dyDescent="0.25">
      <c r="A378" s="255"/>
      <c r="B378" s="440"/>
      <c r="C378" s="441"/>
      <c r="D378" s="441"/>
      <c r="E378" s="441"/>
      <c r="F378" s="441"/>
      <c r="G378" s="441"/>
      <c r="H378" s="441"/>
      <c r="I378" s="442"/>
      <c r="J378" s="155"/>
      <c r="L378" s="178"/>
      <c r="M378" s="179"/>
      <c r="N378" s="180"/>
      <c r="O378" s="179"/>
    </row>
    <row r="379" spans="1:15" s="164" customFormat="1" ht="12.75" customHeight="1" x14ac:dyDescent="0.25">
      <c r="A379" s="255"/>
      <c r="B379" s="443"/>
      <c r="C379" s="444"/>
      <c r="D379" s="444"/>
      <c r="E379" s="444"/>
      <c r="F379" s="444"/>
      <c r="G379" s="444"/>
      <c r="H379" s="444"/>
      <c r="I379" s="445"/>
      <c r="J379" s="155"/>
      <c r="L379" s="178"/>
      <c r="M379" s="179"/>
      <c r="N379" s="180"/>
      <c r="O379" s="179"/>
    </row>
    <row r="380" spans="1:15" s="164" customFormat="1" ht="12.75" customHeight="1" x14ac:dyDescent="0.25">
      <c r="A380" s="155"/>
      <c r="B380" s="181" t="s">
        <v>217</v>
      </c>
      <c r="C380" s="168"/>
      <c r="D380" s="169"/>
      <c r="E380" s="170"/>
      <c r="F380" s="169"/>
      <c r="G380" s="169"/>
      <c r="H380" s="169"/>
      <c r="I380" s="171"/>
      <c r="J380" s="155"/>
      <c r="L380" s="178"/>
      <c r="M380" s="179"/>
      <c r="N380" s="180"/>
      <c r="O380" s="179"/>
    </row>
    <row r="381" spans="1:15" s="164" customFormat="1" ht="12.75" customHeight="1" x14ac:dyDescent="0.25">
      <c r="A381" s="255"/>
      <c r="B381" s="440"/>
      <c r="C381" s="441"/>
      <c r="D381" s="441"/>
      <c r="E381" s="441"/>
      <c r="F381" s="441"/>
      <c r="G381" s="441"/>
      <c r="H381" s="441"/>
      <c r="I381" s="442"/>
      <c r="J381" s="155"/>
      <c r="L381" s="178"/>
      <c r="M381" s="179"/>
      <c r="N381" s="180"/>
      <c r="O381" s="179"/>
    </row>
    <row r="382" spans="1:15" s="164" customFormat="1" ht="12.75" customHeight="1" x14ac:dyDescent="0.25">
      <c r="A382" s="255"/>
      <c r="B382" s="440"/>
      <c r="C382" s="441"/>
      <c r="D382" s="441"/>
      <c r="E382" s="441"/>
      <c r="F382" s="441"/>
      <c r="G382" s="441"/>
      <c r="H382" s="441"/>
      <c r="I382" s="442"/>
      <c r="J382" s="155"/>
      <c r="L382" s="178"/>
      <c r="M382" s="179"/>
      <c r="N382" s="180"/>
      <c r="O382" s="179"/>
    </row>
    <row r="383" spans="1:15" s="164" customFormat="1" ht="12.75" customHeight="1" x14ac:dyDescent="0.25">
      <c r="A383" s="255"/>
      <c r="B383" s="440"/>
      <c r="C383" s="441"/>
      <c r="D383" s="441"/>
      <c r="E383" s="441"/>
      <c r="F383" s="441"/>
      <c r="G383" s="441"/>
      <c r="H383" s="441"/>
      <c r="I383" s="442"/>
      <c r="J383" s="155"/>
      <c r="L383" s="178"/>
      <c r="M383" s="179"/>
      <c r="N383" s="180"/>
      <c r="O383" s="179"/>
    </row>
    <row r="384" spans="1:15" s="164" customFormat="1" ht="12.75" customHeight="1" x14ac:dyDescent="0.25">
      <c r="A384" s="255"/>
      <c r="B384" s="440"/>
      <c r="C384" s="441"/>
      <c r="D384" s="441"/>
      <c r="E384" s="441"/>
      <c r="F384" s="441"/>
      <c r="G384" s="441"/>
      <c r="H384" s="441"/>
      <c r="I384" s="442"/>
      <c r="J384" s="155"/>
      <c r="L384" s="178"/>
      <c r="M384" s="179"/>
      <c r="N384" s="180"/>
      <c r="O384" s="179"/>
    </row>
    <row r="385" spans="1:15" s="164" customFormat="1" ht="12.75" customHeight="1" x14ac:dyDescent="0.25">
      <c r="A385" s="255"/>
      <c r="B385" s="443"/>
      <c r="C385" s="444"/>
      <c r="D385" s="444"/>
      <c r="E385" s="444"/>
      <c r="F385" s="444"/>
      <c r="G385" s="444"/>
      <c r="H385" s="444"/>
      <c r="I385" s="445"/>
      <c r="J385" s="155"/>
      <c r="L385" s="178"/>
      <c r="M385" s="179"/>
      <c r="N385" s="180"/>
      <c r="O385" s="179"/>
    </row>
    <row r="386" spans="1:15" s="164" customFormat="1" ht="12.75" customHeight="1" x14ac:dyDescent="0.25">
      <c r="A386" s="155"/>
      <c r="B386" s="167" t="s">
        <v>218</v>
      </c>
      <c r="C386" s="168"/>
      <c r="D386" s="169"/>
      <c r="E386" s="170"/>
      <c r="F386" s="169"/>
      <c r="G386" s="169"/>
      <c r="H386" s="169"/>
      <c r="I386" s="171"/>
      <c r="J386" s="155"/>
      <c r="L386" s="178"/>
      <c r="M386" s="179"/>
      <c r="N386" s="180"/>
      <c r="O386" s="179"/>
    </row>
    <row r="387" spans="1:15" s="164" customFormat="1" ht="12.75" customHeight="1" x14ac:dyDescent="0.25">
      <c r="A387" s="255"/>
      <c r="B387" s="440"/>
      <c r="C387" s="441"/>
      <c r="D387" s="441"/>
      <c r="E387" s="441"/>
      <c r="F387" s="441"/>
      <c r="G387" s="441"/>
      <c r="H387" s="441"/>
      <c r="I387" s="442"/>
      <c r="J387" s="155"/>
      <c r="L387" s="178"/>
      <c r="M387" s="179"/>
      <c r="N387" s="180"/>
      <c r="O387" s="179"/>
    </row>
    <row r="388" spans="1:15" s="164" customFormat="1" ht="12.75" customHeight="1" x14ac:dyDescent="0.25">
      <c r="A388" s="255"/>
      <c r="B388" s="440"/>
      <c r="C388" s="441"/>
      <c r="D388" s="441"/>
      <c r="E388" s="441"/>
      <c r="F388" s="441"/>
      <c r="G388" s="441"/>
      <c r="H388" s="441"/>
      <c r="I388" s="442"/>
      <c r="J388" s="155"/>
      <c r="L388" s="178"/>
      <c r="M388" s="179"/>
      <c r="N388" s="180"/>
      <c r="O388" s="179"/>
    </row>
    <row r="389" spans="1:15" s="164" customFormat="1" ht="12.75" customHeight="1" x14ac:dyDescent="0.25">
      <c r="A389" s="255"/>
      <c r="B389" s="440"/>
      <c r="C389" s="441"/>
      <c r="D389" s="441"/>
      <c r="E389" s="441"/>
      <c r="F389" s="441"/>
      <c r="G389" s="441"/>
      <c r="H389" s="441"/>
      <c r="I389" s="442"/>
      <c r="J389" s="155"/>
      <c r="L389" s="178"/>
      <c r="M389" s="179"/>
      <c r="N389" s="180"/>
      <c r="O389" s="179"/>
    </row>
    <row r="390" spans="1:15" s="164" customFormat="1" ht="12.75" customHeight="1" x14ac:dyDescent="0.25">
      <c r="A390" s="255"/>
      <c r="B390" s="440"/>
      <c r="C390" s="441"/>
      <c r="D390" s="441"/>
      <c r="E390" s="441"/>
      <c r="F390" s="441"/>
      <c r="G390" s="441"/>
      <c r="H390" s="441"/>
      <c r="I390" s="442"/>
      <c r="J390" s="155"/>
      <c r="L390" s="178"/>
      <c r="M390" s="179"/>
      <c r="N390" s="180"/>
      <c r="O390" s="179"/>
    </row>
    <row r="391" spans="1:15" s="164" customFormat="1" ht="13.5" customHeight="1" thickBot="1" x14ac:dyDescent="0.3">
      <c r="A391" s="255"/>
      <c r="B391" s="446"/>
      <c r="C391" s="447"/>
      <c r="D391" s="447"/>
      <c r="E391" s="447"/>
      <c r="F391" s="447"/>
      <c r="G391" s="447"/>
      <c r="H391" s="447"/>
      <c r="I391" s="448"/>
      <c r="J391" s="155"/>
      <c r="L391" s="178"/>
      <c r="M391" s="179"/>
      <c r="N391" s="180"/>
      <c r="O391" s="179"/>
    </row>
    <row r="392" spans="1:15" s="164" customFormat="1" ht="15" x14ac:dyDescent="0.25">
      <c r="A392" s="155"/>
      <c r="B392" s="182"/>
      <c r="C392" s="168"/>
      <c r="D392" s="169"/>
      <c r="E392" s="170"/>
      <c r="F392" s="169"/>
      <c r="G392" s="169"/>
      <c r="H392" s="169"/>
      <c r="J392" s="155"/>
      <c r="L392" s="178"/>
      <c r="M392" s="179"/>
      <c r="N392" s="180"/>
      <c r="O392" s="179"/>
    </row>
    <row r="393" spans="1:15" x14ac:dyDescent="0.25">
      <c r="A393" s="155"/>
      <c r="G393" s="127" t="str">
        <f>IF('F0 Etat des lieux '!$C$13="","",'F0 Etat des lieux '!$C$13)</f>
        <v/>
      </c>
    </row>
    <row r="394" spans="1:15" x14ac:dyDescent="0.25">
      <c r="A394" s="155"/>
      <c r="G394" s="127" t="str">
        <f>IF('F0 Etat des lieux '!$C$14="","",'F0 Etat des lieux '!$C$14)</f>
        <v/>
      </c>
    </row>
    <row r="395" spans="1:15" x14ac:dyDescent="0.25">
      <c r="A395" s="155"/>
    </row>
    <row r="396" spans="1:15" x14ac:dyDescent="0.25">
      <c r="A396" s="155"/>
    </row>
    <row r="397" spans="1:15" ht="15.75" x14ac:dyDescent="0.25">
      <c r="A397" s="155"/>
      <c r="D397" s="452" t="s">
        <v>200</v>
      </c>
      <c r="E397" s="453"/>
      <c r="F397" s="453"/>
      <c r="G397" s="453"/>
      <c r="H397" s="453"/>
      <c r="I397" s="454"/>
      <c r="N397" s="183"/>
      <c r="O397" s="184"/>
    </row>
    <row r="398" spans="1:15" x14ac:dyDescent="0.25">
      <c r="A398" s="155"/>
      <c r="B398" s="126">
        <f>B342+1</f>
        <v>8</v>
      </c>
      <c r="D398" s="137"/>
      <c r="E398" s="138"/>
      <c r="F398" s="138"/>
      <c r="G398" s="138"/>
      <c r="H398" s="138"/>
      <c r="I398" s="139"/>
    </row>
    <row r="399" spans="1:15" x14ac:dyDescent="0.25">
      <c r="A399" s="155"/>
      <c r="D399" s="140" t="str">
        <f>"Fiche action n° "&amp;B398</f>
        <v>Fiche action n° 8</v>
      </c>
      <c r="E399" s="138"/>
      <c r="F399" s="138"/>
      <c r="G399" s="138"/>
      <c r="H399" s="138"/>
      <c r="I399" s="139"/>
    </row>
    <row r="400" spans="1:15" ht="15.75" x14ac:dyDescent="0.25">
      <c r="A400" s="155"/>
      <c r="D400" s="141" t="s">
        <v>201</v>
      </c>
      <c r="E400" s="455" t="str">
        <f>IF(ISNA(VLOOKUP(D399,'F2 Objectifs'!$A$1:$F$82,2,FALSE)),"",VLOOKUP(D399,'F2 Objectifs'!$A$1:$F$82,2,FALSE))</f>
        <v>Action 8 de l'objectif 1 de l'axe 1</v>
      </c>
      <c r="F400" s="455"/>
      <c r="G400" s="455"/>
      <c r="H400" s="455"/>
      <c r="I400" s="456"/>
    </row>
    <row r="401" spans="1:15" ht="13.5" thickBot="1" x14ac:dyDescent="0.3">
      <c r="A401" s="155"/>
    </row>
    <row r="402" spans="1:15" ht="20.100000000000001" customHeight="1" x14ac:dyDescent="0.25">
      <c r="A402" s="155"/>
      <c r="B402" s="449" t="str">
        <f>IF(ISNA(VLOOKUP(D399,'F2 Objectifs'!$A$1:$F$82,3,FALSE)),"",VLOOKUP(D399,'F2 Objectifs'!$A$1:$F$82,3,FALSE))</f>
        <v xml:space="preserve">Axe 1 : connaître, comprendre et utiliser les langages  </v>
      </c>
      <c r="C402" s="450"/>
      <c r="D402" s="450"/>
      <c r="E402" s="450"/>
      <c r="F402" s="450"/>
      <c r="G402" s="450"/>
      <c r="H402" s="450"/>
      <c r="I402" s="451"/>
    </row>
    <row r="403" spans="1:15" ht="20.100000000000001" customHeight="1" x14ac:dyDescent="0.25">
      <c r="A403" s="155"/>
      <c r="B403" s="142" t="s">
        <v>220</v>
      </c>
      <c r="C403" s="457" t="str">
        <f>IF(ISNA(VLOOKUP(D399,'F2 Objectifs'!$A$1:$F$82,4,FALSE)),"",VLOOKUP(D399,'F2 Objectifs'!$A$1:$F$82,4,FALSE))</f>
        <v>Objectif 1 de l'axe 1</v>
      </c>
      <c r="D403" s="457"/>
      <c r="E403" s="457"/>
      <c r="F403" s="457"/>
      <c r="G403" s="457"/>
      <c r="H403" s="457"/>
      <c r="I403" s="458"/>
    </row>
    <row r="404" spans="1:15" ht="20.100000000000001" customHeight="1" thickBot="1" x14ac:dyDescent="0.3">
      <c r="A404" s="155"/>
      <c r="B404" s="143" t="s">
        <v>221</v>
      </c>
      <c r="C404" s="459" t="str">
        <f>IF(ISNA(VLOOKUP(D399,'F2 Objectifs'!$A$1:$F$82,5,FALSE)),"",VLOOKUP(D399,'F2 Objectifs'!$A$1:$F$82,5,FALSE))</f>
        <v>Indicateur de l'objectif 1 de l'axe 1</v>
      </c>
      <c r="D404" s="459"/>
      <c r="E404" s="459"/>
      <c r="F404" s="459"/>
      <c r="G404" s="459"/>
      <c r="H404" s="459"/>
      <c r="I404" s="460"/>
    </row>
    <row r="405" spans="1:15" s="146" customFormat="1" thickBot="1" x14ac:dyDescent="0.3">
      <c r="A405" s="155"/>
      <c r="B405" s="144"/>
      <c r="C405" s="145"/>
      <c r="D405" s="145"/>
      <c r="E405" s="145"/>
      <c r="F405" s="145"/>
      <c r="G405" s="145"/>
      <c r="L405" s="186"/>
      <c r="M405" s="129"/>
      <c r="N405" s="130"/>
      <c r="O405" s="129"/>
    </row>
    <row r="406" spans="1:15" ht="13.5" customHeight="1" x14ac:dyDescent="0.25">
      <c r="A406" s="155"/>
      <c r="B406" s="147"/>
      <c r="C406" s="467" t="s">
        <v>223</v>
      </c>
      <c r="D406" s="468"/>
      <c r="E406" s="468"/>
      <c r="F406" s="468"/>
      <c r="G406" s="468"/>
      <c r="H406" s="469"/>
    </row>
    <row r="407" spans="1:15" ht="20.100000000000001" customHeight="1" x14ac:dyDescent="0.25">
      <c r="A407" s="155"/>
      <c r="C407" s="148" t="s">
        <v>202</v>
      </c>
      <c r="D407" s="149" t="s">
        <v>203</v>
      </c>
      <c r="E407" s="149" t="s">
        <v>204</v>
      </c>
      <c r="F407" s="149" t="s">
        <v>205</v>
      </c>
      <c r="G407" s="149" t="s">
        <v>206</v>
      </c>
      <c r="H407" s="465" t="s">
        <v>222</v>
      </c>
    </row>
    <row r="408" spans="1:15" ht="20.100000000000001" customHeight="1" x14ac:dyDescent="0.25">
      <c r="A408" s="155"/>
      <c r="C408" s="148" t="s">
        <v>207</v>
      </c>
      <c r="D408" s="149" t="s">
        <v>208</v>
      </c>
      <c r="E408" s="149" t="s">
        <v>209</v>
      </c>
      <c r="F408" s="149" t="s">
        <v>210</v>
      </c>
      <c r="G408" s="149" t="s">
        <v>219</v>
      </c>
      <c r="H408" s="466"/>
    </row>
    <row r="409" spans="1:15" ht="20.100000000000001" customHeight="1" thickBot="1" x14ac:dyDescent="0.3">
      <c r="A409" s="155"/>
      <c r="C409" s="150"/>
      <c r="D409" s="151"/>
      <c r="E409" s="152" t="s">
        <v>211</v>
      </c>
      <c r="F409" s="153"/>
      <c r="G409" s="151"/>
      <c r="H409" s="154"/>
    </row>
    <row r="410" spans="1:15" s="155" customFormat="1" thickBot="1" x14ac:dyDescent="0.3">
      <c r="C410" s="156"/>
      <c r="D410" s="157"/>
      <c r="E410" s="158"/>
      <c r="F410" s="157"/>
      <c r="G410" s="157"/>
      <c r="H410" s="157"/>
      <c r="L410" s="187"/>
      <c r="M410" s="179"/>
      <c r="N410" s="180"/>
      <c r="O410" s="179"/>
    </row>
    <row r="411" spans="1:15" s="164" customFormat="1" ht="15" x14ac:dyDescent="0.25">
      <c r="A411" s="155"/>
      <c r="B411" s="159" t="s">
        <v>212</v>
      </c>
      <c r="C411" s="160"/>
      <c r="D411" s="161"/>
      <c r="E411" s="162"/>
      <c r="F411" s="161"/>
      <c r="G411" s="161"/>
      <c r="H411" s="161"/>
      <c r="I411" s="163"/>
      <c r="J411" s="155"/>
      <c r="L411" s="178"/>
      <c r="M411" s="179"/>
      <c r="N411" s="180"/>
      <c r="O411" s="179"/>
    </row>
    <row r="412" spans="1:15" s="164" customFormat="1" ht="15" customHeight="1" x14ac:dyDescent="0.25">
      <c r="A412" s="255"/>
      <c r="B412" s="440"/>
      <c r="C412" s="441"/>
      <c r="D412" s="441"/>
      <c r="E412" s="441"/>
      <c r="F412" s="441"/>
      <c r="G412" s="441"/>
      <c r="H412" s="441"/>
      <c r="I412" s="442"/>
      <c r="J412" s="155"/>
      <c r="L412" s="178"/>
      <c r="M412" s="179"/>
      <c r="N412" s="180"/>
      <c r="O412" s="179"/>
    </row>
    <row r="413" spans="1:15" s="164" customFormat="1" ht="15" customHeight="1" x14ac:dyDescent="0.25">
      <c r="A413" s="255"/>
      <c r="B413" s="440"/>
      <c r="C413" s="441"/>
      <c r="D413" s="441"/>
      <c r="E413" s="441"/>
      <c r="F413" s="441"/>
      <c r="G413" s="441"/>
      <c r="H413" s="441"/>
      <c r="I413" s="442"/>
      <c r="J413" s="155"/>
      <c r="L413" s="178"/>
      <c r="M413" s="179"/>
      <c r="N413" s="180"/>
      <c r="O413" s="179"/>
    </row>
    <row r="414" spans="1:15" s="164" customFormat="1" ht="15" customHeight="1" x14ac:dyDescent="0.25">
      <c r="A414" s="255"/>
      <c r="B414" s="440"/>
      <c r="C414" s="441"/>
      <c r="D414" s="441"/>
      <c r="E414" s="441"/>
      <c r="F414" s="441"/>
      <c r="G414" s="441"/>
      <c r="H414" s="441"/>
      <c r="I414" s="442"/>
      <c r="J414" s="155"/>
      <c r="L414" s="178"/>
      <c r="M414" s="179"/>
      <c r="N414" s="180"/>
      <c r="O414" s="179"/>
    </row>
    <row r="415" spans="1:15" s="164" customFormat="1" ht="15" customHeight="1" x14ac:dyDescent="0.25">
      <c r="A415" s="255"/>
      <c r="B415" s="440"/>
      <c r="C415" s="441"/>
      <c r="D415" s="441"/>
      <c r="E415" s="441"/>
      <c r="F415" s="441"/>
      <c r="G415" s="441"/>
      <c r="H415" s="441"/>
      <c r="I415" s="442"/>
      <c r="J415" s="155"/>
      <c r="L415" s="178"/>
      <c r="M415" s="179"/>
      <c r="N415" s="180"/>
      <c r="O415" s="179"/>
    </row>
    <row r="416" spans="1:15" s="164" customFormat="1" ht="12.75" customHeight="1" x14ac:dyDescent="0.25">
      <c r="A416" s="255"/>
      <c r="B416" s="443"/>
      <c r="C416" s="444"/>
      <c r="D416" s="444"/>
      <c r="E416" s="444"/>
      <c r="F416" s="444"/>
      <c r="G416" s="444"/>
      <c r="H416" s="444"/>
      <c r="I416" s="445"/>
      <c r="J416" s="155"/>
      <c r="L416" s="178"/>
      <c r="M416" s="179"/>
      <c r="N416" s="180"/>
      <c r="O416" s="179"/>
    </row>
    <row r="417" spans="1:15" s="164" customFormat="1" ht="15" x14ac:dyDescent="0.25">
      <c r="A417" s="155"/>
      <c r="B417" s="167" t="s">
        <v>213</v>
      </c>
      <c r="C417" s="168"/>
      <c r="D417" s="169"/>
      <c r="E417" s="170"/>
      <c r="F417" s="169"/>
      <c r="G417" s="169"/>
      <c r="H417" s="169"/>
      <c r="I417" s="171"/>
      <c r="J417" s="155"/>
      <c r="L417" s="178"/>
      <c r="M417" s="179"/>
      <c r="N417" s="180"/>
      <c r="O417" s="179"/>
    </row>
    <row r="418" spans="1:15" s="164" customFormat="1" ht="12.75" customHeight="1" x14ac:dyDescent="0.25">
      <c r="A418" s="255"/>
      <c r="B418" s="440"/>
      <c r="C418" s="441"/>
      <c r="D418" s="441"/>
      <c r="E418" s="441"/>
      <c r="F418" s="441"/>
      <c r="G418" s="441"/>
      <c r="H418" s="441"/>
      <c r="I418" s="442"/>
      <c r="J418" s="155"/>
      <c r="L418" s="178"/>
      <c r="M418" s="179"/>
      <c r="N418" s="180"/>
      <c r="O418" s="179"/>
    </row>
    <row r="419" spans="1:15" s="164" customFormat="1" ht="12.75" customHeight="1" x14ac:dyDescent="0.25">
      <c r="A419" s="255"/>
      <c r="B419" s="440"/>
      <c r="C419" s="441"/>
      <c r="D419" s="441"/>
      <c r="E419" s="441"/>
      <c r="F419" s="441"/>
      <c r="G419" s="441"/>
      <c r="H419" s="441"/>
      <c r="I419" s="442"/>
      <c r="J419" s="155"/>
      <c r="L419" s="178"/>
      <c r="M419" s="179"/>
      <c r="N419" s="180"/>
      <c r="O419" s="179"/>
    </row>
    <row r="420" spans="1:15" s="164" customFormat="1" ht="12.75" customHeight="1" x14ac:dyDescent="0.25">
      <c r="A420" s="255"/>
      <c r="B420" s="440"/>
      <c r="C420" s="441"/>
      <c r="D420" s="441"/>
      <c r="E420" s="441"/>
      <c r="F420" s="441"/>
      <c r="G420" s="441"/>
      <c r="H420" s="441"/>
      <c r="I420" s="442"/>
      <c r="J420" s="155"/>
      <c r="L420" s="178"/>
      <c r="M420" s="179"/>
      <c r="N420" s="180"/>
      <c r="O420" s="179"/>
    </row>
    <row r="421" spans="1:15" s="164" customFormat="1" ht="12.75" customHeight="1" x14ac:dyDescent="0.25">
      <c r="A421" s="255"/>
      <c r="B421" s="440"/>
      <c r="C421" s="441"/>
      <c r="D421" s="441"/>
      <c r="E421" s="441"/>
      <c r="F421" s="441"/>
      <c r="G421" s="441"/>
      <c r="H421" s="441"/>
      <c r="I421" s="442"/>
      <c r="J421" s="155"/>
      <c r="L421" s="178"/>
      <c r="M421" s="179"/>
      <c r="N421" s="180"/>
      <c r="O421" s="179"/>
    </row>
    <row r="422" spans="1:15" s="164" customFormat="1" ht="12.75" customHeight="1" x14ac:dyDescent="0.25">
      <c r="A422" s="255"/>
      <c r="B422" s="443"/>
      <c r="C422" s="444"/>
      <c r="D422" s="444"/>
      <c r="E422" s="444"/>
      <c r="F422" s="444"/>
      <c r="G422" s="444"/>
      <c r="H422" s="444"/>
      <c r="I422" s="445"/>
      <c r="J422" s="155"/>
      <c r="L422" s="178"/>
      <c r="M422" s="179"/>
      <c r="N422" s="180"/>
      <c r="O422" s="179"/>
    </row>
    <row r="423" spans="1:15" s="164" customFormat="1" ht="12.75" customHeight="1" x14ac:dyDescent="0.3">
      <c r="A423" s="155"/>
      <c r="B423" s="167" t="s">
        <v>214</v>
      </c>
      <c r="C423" s="168"/>
      <c r="D423" s="169"/>
      <c r="E423" s="170"/>
      <c r="F423" s="169"/>
      <c r="G423" s="169"/>
      <c r="H423" s="169"/>
      <c r="I423" s="171"/>
      <c r="J423" s="155"/>
      <c r="L423" s="178"/>
      <c r="M423" s="179"/>
      <c r="N423" s="180"/>
      <c r="O423" s="179"/>
    </row>
    <row r="424" spans="1:15" s="164" customFormat="1" ht="12.75" customHeight="1" x14ac:dyDescent="0.25">
      <c r="A424" s="255"/>
      <c r="B424" s="440"/>
      <c r="C424" s="441"/>
      <c r="D424" s="441"/>
      <c r="E424" s="441"/>
      <c r="F424" s="441"/>
      <c r="G424" s="441"/>
      <c r="H424" s="441"/>
      <c r="I424" s="442"/>
      <c r="J424" s="155"/>
      <c r="L424" s="178"/>
      <c r="M424" s="179"/>
      <c r="N424" s="180"/>
      <c r="O424" s="179"/>
    </row>
    <row r="425" spans="1:15" s="164" customFormat="1" ht="12.75" customHeight="1" x14ac:dyDescent="0.25">
      <c r="A425" s="255"/>
      <c r="B425" s="440"/>
      <c r="C425" s="441"/>
      <c r="D425" s="441"/>
      <c r="E425" s="441"/>
      <c r="F425" s="441"/>
      <c r="G425" s="441"/>
      <c r="H425" s="441"/>
      <c r="I425" s="442"/>
      <c r="J425" s="155"/>
      <c r="L425" s="178"/>
      <c r="M425" s="179"/>
      <c r="N425" s="180"/>
      <c r="O425" s="179"/>
    </row>
    <row r="426" spans="1:15" s="164" customFormat="1" ht="12.75" customHeight="1" x14ac:dyDescent="0.25">
      <c r="A426" s="255"/>
      <c r="B426" s="440"/>
      <c r="C426" s="441"/>
      <c r="D426" s="441"/>
      <c r="E426" s="441"/>
      <c r="F426" s="441"/>
      <c r="G426" s="441"/>
      <c r="H426" s="441"/>
      <c r="I426" s="442"/>
      <c r="J426" s="155"/>
      <c r="L426" s="178"/>
      <c r="M426" s="179"/>
      <c r="N426" s="180"/>
      <c r="O426" s="179"/>
    </row>
    <row r="427" spans="1:15" s="164" customFormat="1" ht="12.75" customHeight="1" x14ac:dyDescent="0.25">
      <c r="A427" s="255"/>
      <c r="B427" s="440"/>
      <c r="C427" s="441"/>
      <c r="D427" s="441"/>
      <c r="E427" s="441"/>
      <c r="F427" s="441"/>
      <c r="G427" s="441"/>
      <c r="H427" s="441"/>
      <c r="I427" s="442"/>
      <c r="J427" s="155"/>
      <c r="L427" s="178"/>
      <c r="M427" s="179"/>
      <c r="N427" s="180"/>
      <c r="O427" s="179"/>
    </row>
    <row r="428" spans="1:15" s="164" customFormat="1" ht="12.75" customHeight="1" x14ac:dyDescent="0.25">
      <c r="A428" s="255"/>
      <c r="B428" s="443"/>
      <c r="C428" s="444"/>
      <c r="D428" s="444"/>
      <c r="E428" s="444"/>
      <c r="F428" s="444"/>
      <c r="G428" s="444"/>
      <c r="H428" s="444"/>
      <c r="I428" s="445"/>
      <c r="J428" s="155"/>
      <c r="L428" s="178"/>
      <c r="M428" s="179"/>
      <c r="N428" s="180"/>
      <c r="O428" s="179"/>
    </row>
    <row r="429" spans="1:15" s="164" customFormat="1" ht="15" x14ac:dyDescent="0.25">
      <c r="A429" s="155"/>
      <c r="B429" s="173" t="s">
        <v>215</v>
      </c>
      <c r="C429" s="174"/>
      <c r="D429" s="174"/>
      <c r="E429" s="174"/>
      <c r="F429" s="174"/>
      <c r="G429" s="174"/>
      <c r="H429" s="174"/>
      <c r="I429" s="175"/>
      <c r="J429" s="155"/>
      <c r="L429" s="178"/>
      <c r="M429" s="179"/>
      <c r="N429" s="180"/>
      <c r="O429" s="179"/>
    </row>
    <row r="430" spans="1:15" s="164" customFormat="1" ht="15" x14ac:dyDescent="0.25">
      <c r="A430" s="155"/>
      <c r="B430" s="176" t="s">
        <v>216</v>
      </c>
      <c r="C430" s="168"/>
      <c r="D430" s="169"/>
      <c r="E430" s="170"/>
      <c r="F430" s="169"/>
      <c r="G430" s="169"/>
      <c r="H430" s="169"/>
      <c r="I430" s="171"/>
      <c r="J430" s="155"/>
      <c r="L430" s="178"/>
      <c r="M430" s="179"/>
      <c r="N430" s="180"/>
      <c r="O430" s="179"/>
    </row>
    <row r="431" spans="1:15" s="164" customFormat="1" ht="12.75" customHeight="1" x14ac:dyDescent="0.25">
      <c r="A431" s="255"/>
      <c r="B431" s="440"/>
      <c r="C431" s="441"/>
      <c r="D431" s="441"/>
      <c r="E431" s="441"/>
      <c r="F431" s="441"/>
      <c r="G431" s="441"/>
      <c r="H431" s="441"/>
      <c r="I431" s="442"/>
      <c r="J431" s="155"/>
      <c r="L431" s="178"/>
      <c r="M431" s="179"/>
      <c r="N431" s="180"/>
      <c r="O431" s="179"/>
    </row>
    <row r="432" spans="1:15" s="164" customFormat="1" ht="12.75" customHeight="1" x14ac:dyDescent="0.25">
      <c r="A432" s="255"/>
      <c r="B432" s="440"/>
      <c r="C432" s="441"/>
      <c r="D432" s="441"/>
      <c r="E432" s="441"/>
      <c r="F432" s="441"/>
      <c r="G432" s="441"/>
      <c r="H432" s="441"/>
      <c r="I432" s="442"/>
      <c r="J432" s="155"/>
      <c r="L432" s="178"/>
      <c r="M432" s="179"/>
      <c r="N432" s="180"/>
      <c r="O432" s="179"/>
    </row>
    <row r="433" spans="1:15" s="164" customFormat="1" ht="12.75" customHeight="1" x14ac:dyDescent="0.25">
      <c r="A433" s="255"/>
      <c r="B433" s="440"/>
      <c r="C433" s="441"/>
      <c r="D433" s="441"/>
      <c r="E433" s="441"/>
      <c r="F433" s="441"/>
      <c r="G433" s="441"/>
      <c r="H433" s="441"/>
      <c r="I433" s="442"/>
      <c r="J433" s="155"/>
      <c r="L433" s="178"/>
      <c r="M433" s="179"/>
      <c r="N433" s="180"/>
      <c r="O433" s="179"/>
    </row>
    <row r="434" spans="1:15" s="164" customFormat="1" ht="12.75" customHeight="1" x14ac:dyDescent="0.25">
      <c r="A434" s="255"/>
      <c r="B434" s="440"/>
      <c r="C434" s="441"/>
      <c r="D434" s="441"/>
      <c r="E434" s="441"/>
      <c r="F434" s="441"/>
      <c r="G434" s="441"/>
      <c r="H434" s="441"/>
      <c r="I434" s="442"/>
      <c r="J434" s="155"/>
      <c r="L434" s="178"/>
      <c r="M434" s="179"/>
      <c r="N434" s="180"/>
      <c r="O434" s="179"/>
    </row>
    <row r="435" spans="1:15" s="164" customFormat="1" ht="12.75" customHeight="1" x14ac:dyDescent="0.25">
      <c r="A435" s="255"/>
      <c r="B435" s="443"/>
      <c r="C435" s="444"/>
      <c r="D435" s="444"/>
      <c r="E435" s="444"/>
      <c r="F435" s="444"/>
      <c r="G435" s="444"/>
      <c r="H435" s="444"/>
      <c r="I435" s="445"/>
      <c r="J435" s="155"/>
      <c r="L435" s="178"/>
      <c r="M435" s="179"/>
      <c r="N435" s="180"/>
      <c r="O435" s="179"/>
    </row>
    <row r="436" spans="1:15" s="164" customFormat="1" ht="12.75" customHeight="1" x14ac:dyDescent="0.25">
      <c r="A436" s="155"/>
      <c r="B436" s="181" t="s">
        <v>217</v>
      </c>
      <c r="C436" s="168"/>
      <c r="D436" s="169"/>
      <c r="E436" s="170"/>
      <c r="F436" s="169"/>
      <c r="G436" s="169"/>
      <c r="H436" s="169"/>
      <c r="I436" s="171"/>
      <c r="J436" s="155"/>
      <c r="L436" s="178"/>
      <c r="M436" s="179"/>
      <c r="N436" s="180"/>
      <c r="O436" s="179"/>
    </row>
    <row r="437" spans="1:15" s="164" customFormat="1" ht="12.75" customHeight="1" x14ac:dyDescent="0.25">
      <c r="A437" s="255"/>
      <c r="B437" s="440"/>
      <c r="C437" s="441"/>
      <c r="D437" s="441"/>
      <c r="E437" s="441"/>
      <c r="F437" s="441"/>
      <c r="G437" s="441"/>
      <c r="H437" s="441"/>
      <c r="I437" s="442"/>
      <c r="J437" s="155"/>
      <c r="L437" s="178"/>
      <c r="M437" s="179"/>
      <c r="N437" s="180"/>
      <c r="O437" s="179"/>
    </row>
    <row r="438" spans="1:15" s="164" customFormat="1" ht="12.75" customHeight="1" x14ac:dyDescent="0.25">
      <c r="A438" s="255"/>
      <c r="B438" s="440"/>
      <c r="C438" s="441"/>
      <c r="D438" s="441"/>
      <c r="E438" s="441"/>
      <c r="F438" s="441"/>
      <c r="G438" s="441"/>
      <c r="H438" s="441"/>
      <c r="I438" s="442"/>
      <c r="J438" s="155"/>
      <c r="L438" s="178"/>
      <c r="M438" s="179"/>
      <c r="N438" s="180"/>
      <c r="O438" s="179"/>
    </row>
    <row r="439" spans="1:15" s="164" customFormat="1" ht="12.75" customHeight="1" x14ac:dyDescent="0.25">
      <c r="A439" s="255"/>
      <c r="B439" s="440"/>
      <c r="C439" s="441"/>
      <c r="D439" s="441"/>
      <c r="E439" s="441"/>
      <c r="F439" s="441"/>
      <c r="G439" s="441"/>
      <c r="H439" s="441"/>
      <c r="I439" s="442"/>
      <c r="J439" s="155"/>
      <c r="L439" s="178"/>
      <c r="M439" s="179"/>
      <c r="N439" s="180"/>
      <c r="O439" s="179"/>
    </row>
    <row r="440" spans="1:15" s="164" customFormat="1" ht="12.75" customHeight="1" x14ac:dyDescent="0.25">
      <c r="A440" s="255"/>
      <c r="B440" s="440"/>
      <c r="C440" s="441"/>
      <c r="D440" s="441"/>
      <c r="E440" s="441"/>
      <c r="F440" s="441"/>
      <c r="G440" s="441"/>
      <c r="H440" s="441"/>
      <c r="I440" s="442"/>
      <c r="J440" s="155"/>
      <c r="L440" s="178"/>
      <c r="M440" s="179"/>
      <c r="N440" s="180"/>
      <c r="O440" s="179"/>
    </row>
    <row r="441" spans="1:15" s="164" customFormat="1" ht="12.75" customHeight="1" x14ac:dyDescent="0.25">
      <c r="A441" s="255"/>
      <c r="B441" s="443"/>
      <c r="C441" s="444"/>
      <c r="D441" s="444"/>
      <c r="E441" s="444"/>
      <c r="F441" s="444"/>
      <c r="G441" s="444"/>
      <c r="H441" s="444"/>
      <c r="I441" s="445"/>
      <c r="J441" s="155"/>
      <c r="L441" s="178"/>
      <c r="M441" s="179"/>
      <c r="N441" s="180"/>
      <c r="O441" s="179"/>
    </row>
    <row r="442" spans="1:15" s="164" customFormat="1" ht="12.75" customHeight="1" x14ac:dyDescent="0.25">
      <c r="A442" s="155"/>
      <c r="B442" s="167" t="s">
        <v>218</v>
      </c>
      <c r="C442" s="168"/>
      <c r="D442" s="169"/>
      <c r="E442" s="170"/>
      <c r="F442" s="169"/>
      <c r="G442" s="169"/>
      <c r="H442" s="169"/>
      <c r="I442" s="171"/>
      <c r="J442" s="155"/>
      <c r="L442" s="178"/>
      <c r="M442" s="179"/>
      <c r="N442" s="180"/>
      <c r="O442" s="179"/>
    </row>
    <row r="443" spans="1:15" s="164" customFormat="1" ht="12.75" customHeight="1" x14ac:dyDescent="0.25">
      <c r="A443" s="255"/>
      <c r="B443" s="440"/>
      <c r="C443" s="441"/>
      <c r="D443" s="441"/>
      <c r="E443" s="441"/>
      <c r="F443" s="441"/>
      <c r="G443" s="441"/>
      <c r="H443" s="441"/>
      <c r="I443" s="442"/>
      <c r="J443" s="155"/>
      <c r="L443" s="178"/>
      <c r="M443" s="179"/>
      <c r="N443" s="180"/>
      <c r="O443" s="179"/>
    </row>
    <row r="444" spans="1:15" s="164" customFormat="1" ht="12.75" customHeight="1" x14ac:dyDescent="0.25">
      <c r="A444" s="255"/>
      <c r="B444" s="440"/>
      <c r="C444" s="441"/>
      <c r="D444" s="441"/>
      <c r="E444" s="441"/>
      <c r="F444" s="441"/>
      <c r="G444" s="441"/>
      <c r="H444" s="441"/>
      <c r="I444" s="442"/>
      <c r="J444" s="155"/>
      <c r="L444" s="178"/>
      <c r="M444" s="179"/>
      <c r="N444" s="180"/>
      <c r="O444" s="179"/>
    </row>
    <row r="445" spans="1:15" s="164" customFormat="1" ht="12.75" customHeight="1" x14ac:dyDescent="0.25">
      <c r="A445" s="255"/>
      <c r="B445" s="440"/>
      <c r="C445" s="441"/>
      <c r="D445" s="441"/>
      <c r="E445" s="441"/>
      <c r="F445" s="441"/>
      <c r="G445" s="441"/>
      <c r="H445" s="441"/>
      <c r="I445" s="442"/>
      <c r="J445" s="155"/>
      <c r="L445" s="178"/>
      <c r="M445" s="179"/>
      <c r="N445" s="180"/>
      <c r="O445" s="179"/>
    </row>
    <row r="446" spans="1:15" s="164" customFormat="1" ht="12.75" customHeight="1" x14ac:dyDescent="0.25">
      <c r="A446" s="255"/>
      <c r="B446" s="440"/>
      <c r="C446" s="441"/>
      <c r="D446" s="441"/>
      <c r="E446" s="441"/>
      <c r="F446" s="441"/>
      <c r="G446" s="441"/>
      <c r="H446" s="441"/>
      <c r="I446" s="442"/>
      <c r="J446" s="155"/>
      <c r="L446" s="178"/>
      <c r="M446" s="179"/>
      <c r="N446" s="180"/>
      <c r="O446" s="179"/>
    </row>
    <row r="447" spans="1:15" s="164" customFormat="1" ht="13.5" customHeight="1" thickBot="1" x14ac:dyDescent="0.3">
      <c r="A447" s="255"/>
      <c r="B447" s="446"/>
      <c r="C447" s="447"/>
      <c r="D447" s="447"/>
      <c r="E447" s="447"/>
      <c r="F447" s="447"/>
      <c r="G447" s="447"/>
      <c r="H447" s="447"/>
      <c r="I447" s="448"/>
      <c r="J447" s="155"/>
      <c r="L447" s="178"/>
      <c r="M447" s="179"/>
      <c r="N447" s="180"/>
      <c r="O447" s="179"/>
    </row>
    <row r="448" spans="1:15" s="164" customFormat="1" ht="15" x14ac:dyDescent="0.25">
      <c r="A448" s="155"/>
      <c r="B448" s="182"/>
      <c r="C448" s="168"/>
      <c r="D448" s="169"/>
      <c r="E448" s="170"/>
      <c r="F448" s="169"/>
      <c r="G448" s="169"/>
      <c r="H448" s="169"/>
      <c r="J448" s="155"/>
      <c r="L448" s="178"/>
      <c r="M448" s="179"/>
      <c r="N448" s="180"/>
      <c r="O448" s="179"/>
    </row>
    <row r="449" spans="1:15" x14ac:dyDescent="0.25">
      <c r="A449" s="155"/>
      <c r="G449" s="127" t="str">
        <f>IF('F0 Etat des lieux '!$C$13="","",'F0 Etat des lieux '!$C$13)</f>
        <v/>
      </c>
    </row>
    <row r="450" spans="1:15" x14ac:dyDescent="0.25">
      <c r="A450" s="155"/>
      <c r="G450" s="127" t="str">
        <f>IF('F0 Etat des lieux '!$C$14="","",'F0 Etat des lieux '!$C$14)</f>
        <v/>
      </c>
    </row>
    <row r="451" spans="1:15" x14ac:dyDescent="0.25">
      <c r="A451" s="155"/>
    </row>
    <row r="452" spans="1:15" x14ac:dyDescent="0.25">
      <c r="A452" s="155"/>
    </row>
    <row r="453" spans="1:15" ht="15.75" x14ac:dyDescent="0.25">
      <c r="A453" s="155"/>
      <c r="D453" s="452" t="s">
        <v>200</v>
      </c>
      <c r="E453" s="453"/>
      <c r="F453" s="453"/>
      <c r="G453" s="453"/>
      <c r="H453" s="453"/>
      <c r="I453" s="454"/>
      <c r="N453" s="183"/>
      <c r="O453" s="184"/>
    </row>
    <row r="454" spans="1:15" x14ac:dyDescent="0.25">
      <c r="A454" s="155"/>
      <c r="B454" s="126">
        <f>B398+1</f>
        <v>9</v>
      </c>
      <c r="D454" s="137"/>
      <c r="E454" s="138"/>
      <c r="F454" s="138"/>
      <c r="G454" s="138"/>
      <c r="H454" s="138"/>
      <c r="I454" s="139"/>
    </row>
    <row r="455" spans="1:15" x14ac:dyDescent="0.25">
      <c r="A455" s="155"/>
      <c r="D455" s="140" t="str">
        <f>"Fiche action n° "&amp;B454</f>
        <v>Fiche action n° 9</v>
      </c>
      <c r="E455" s="138"/>
      <c r="F455" s="138"/>
      <c r="G455" s="138"/>
      <c r="H455" s="138"/>
      <c r="I455" s="139"/>
    </row>
    <row r="456" spans="1:15" ht="15.75" x14ac:dyDescent="0.25">
      <c r="A456" s="155"/>
      <c r="D456" s="141" t="s">
        <v>201</v>
      </c>
      <c r="E456" s="455" t="str">
        <f>IF(ISNA(VLOOKUP(D455,'F2 Objectifs'!$A$1:$F$82,2,FALSE)),"",VLOOKUP(D455,'F2 Objectifs'!$A$1:$F$82,2,FALSE))</f>
        <v>Action 1 de l'objectif 2 de l'axe 1</v>
      </c>
      <c r="F456" s="455"/>
      <c r="G456" s="455"/>
      <c r="H456" s="455"/>
      <c r="I456" s="456"/>
    </row>
    <row r="457" spans="1:15" ht="13.5" thickBot="1" x14ac:dyDescent="0.3">
      <c r="A457" s="155"/>
    </row>
    <row r="458" spans="1:15" ht="20.100000000000001" customHeight="1" x14ac:dyDescent="0.25">
      <c r="A458" s="155"/>
      <c r="B458" s="449" t="str">
        <f>IF(ISNA(VLOOKUP(D455,'F2 Objectifs'!$A$1:$F$82,3,FALSE)),"",VLOOKUP(D455,'F2 Objectifs'!$A$1:$F$82,3,FALSE))</f>
        <v xml:space="preserve">Axe 1 : connaître, comprendre et utiliser les langages  </v>
      </c>
      <c r="C458" s="450"/>
      <c r="D458" s="450"/>
      <c r="E458" s="450"/>
      <c r="F458" s="450"/>
      <c r="G458" s="450"/>
      <c r="H458" s="450"/>
      <c r="I458" s="451"/>
    </row>
    <row r="459" spans="1:15" ht="20.100000000000001" customHeight="1" x14ac:dyDescent="0.25">
      <c r="A459" s="155"/>
      <c r="B459" s="142" t="s">
        <v>220</v>
      </c>
      <c r="C459" s="457" t="str">
        <f>IF(ISNA(VLOOKUP(D455,'F2 Objectifs'!$A$1:$F$82,4,FALSE)),"",VLOOKUP(D455,'F2 Objectifs'!$A$1:$F$82,4,FALSE))</f>
        <v>Objectif 2 de l'axe 1</v>
      </c>
      <c r="D459" s="457"/>
      <c r="E459" s="457"/>
      <c r="F459" s="457"/>
      <c r="G459" s="457"/>
      <c r="H459" s="457"/>
      <c r="I459" s="458"/>
    </row>
    <row r="460" spans="1:15" ht="20.100000000000001" customHeight="1" thickBot="1" x14ac:dyDescent="0.3">
      <c r="A460" s="155"/>
      <c r="B460" s="143" t="s">
        <v>221</v>
      </c>
      <c r="C460" s="459" t="str">
        <f>IF(ISNA(VLOOKUP(D455,'F2 Objectifs'!$A$1:$F$82,5,FALSE)),"",VLOOKUP(D455,'F2 Objectifs'!$A$1:$F$82,5,FALSE))</f>
        <v>Indicateur de l'objectif 2 de l'axe 1</v>
      </c>
      <c r="D460" s="459"/>
      <c r="E460" s="459"/>
      <c r="F460" s="459"/>
      <c r="G460" s="459"/>
      <c r="H460" s="459"/>
      <c r="I460" s="460"/>
    </row>
    <row r="461" spans="1:15" s="146" customFormat="1" thickBot="1" x14ac:dyDescent="0.3">
      <c r="A461" s="155"/>
      <c r="B461" s="144"/>
      <c r="C461" s="145"/>
      <c r="D461" s="145"/>
      <c r="E461" s="145"/>
      <c r="F461" s="145"/>
      <c r="G461" s="145"/>
      <c r="L461" s="186"/>
      <c r="M461" s="129"/>
      <c r="N461" s="130"/>
      <c r="O461" s="129"/>
    </row>
    <row r="462" spans="1:15" ht="13.5" customHeight="1" x14ac:dyDescent="0.25">
      <c r="A462" s="155"/>
      <c r="B462" s="147"/>
      <c r="C462" s="467" t="s">
        <v>223</v>
      </c>
      <c r="D462" s="468"/>
      <c r="E462" s="468"/>
      <c r="F462" s="468"/>
      <c r="G462" s="468"/>
      <c r="H462" s="469"/>
    </row>
    <row r="463" spans="1:15" ht="20.100000000000001" customHeight="1" x14ac:dyDescent="0.25">
      <c r="A463" s="155"/>
      <c r="C463" s="148" t="s">
        <v>202</v>
      </c>
      <c r="D463" s="149" t="s">
        <v>203</v>
      </c>
      <c r="E463" s="149" t="s">
        <v>204</v>
      </c>
      <c r="F463" s="149" t="s">
        <v>205</v>
      </c>
      <c r="G463" s="149" t="s">
        <v>206</v>
      </c>
      <c r="H463" s="465" t="s">
        <v>222</v>
      </c>
    </row>
    <row r="464" spans="1:15" ht="20.100000000000001" customHeight="1" x14ac:dyDescent="0.25">
      <c r="A464" s="155"/>
      <c r="C464" s="148" t="s">
        <v>207</v>
      </c>
      <c r="D464" s="149" t="s">
        <v>208</v>
      </c>
      <c r="E464" s="149" t="s">
        <v>209</v>
      </c>
      <c r="F464" s="149" t="s">
        <v>210</v>
      </c>
      <c r="G464" s="149" t="s">
        <v>219</v>
      </c>
      <c r="H464" s="466"/>
    </row>
    <row r="465" spans="1:15" ht="20.100000000000001" customHeight="1" thickBot="1" x14ac:dyDescent="0.3">
      <c r="A465" s="155"/>
      <c r="C465" s="150"/>
      <c r="D465" s="151"/>
      <c r="E465" s="152" t="s">
        <v>211</v>
      </c>
      <c r="F465" s="153"/>
      <c r="G465" s="151"/>
      <c r="H465" s="154"/>
    </row>
    <row r="466" spans="1:15" s="155" customFormat="1" thickBot="1" x14ac:dyDescent="0.3">
      <c r="C466" s="156"/>
      <c r="D466" s="157"/>
      <c r="E466" s="158"/>
      <c r="F466" s="157"/>
      <c r="G466" s="157"/>
      <c r="H466" s="157"/>
      <c r="L466" s="187"/>
      <c r="M466" s="179"/>
      <c r="N466" s="180"/>
      <c r="O466" s="179"/>
    </row>
    <row r="467" spans="1:15" s="164" customFormat="1" ht="15" x14ac:dyDescent="0.25">
      <c r="A467" s="155"/>
      <c r="B467" s="159" t="s">
        <v>212</v>
      </c>
      <c r="C467" s="160"/>
      <c r="D467" s="161"/>
      <c r="E467" s="162"/>
      <c r="F467" s="161"/>
      <c r="G467" s="161"/>
      <c r="H467" s="161"/>
      <c r="I467" s="163"/>
      <c r="J467" s="155"/>
      <c r="L467" s="178"/>
      <c r="M467" s="179"/>
      <c r="N467" s="180"/>
      <c r="O467" s="179"/>
    </row>
    <row r="468" spans="1:15" s="164" customFormat="1" ht="15" customHeight="1" x14ac:dyDescent="0.25">
      <c r="A468" s="255"/>
      <c r="B468" s="440"/>
      <c r="C468" s="441"/>
      <c r="D468" s="441"/>
      <c r="E468" s="441"/>
      <c r="F468" s="441"/>
      <c r="G468" s="441"/>
      <c r="H468" s="441"/>
      <c r="I468" s="442"/>
      <c r="J468" s="155"/>
      <c r="L468" s="178"/>
      <c r="M468" s="179"/>
      <c r="N468" s="180"/>
      <c r="O468" s="179"/>
    </row>
    <row r="469" spans="1:15" s="164" customFormat="1" ht="15" customHeight="1" x14ac:dyDescent="0.25">
      <c r="A469" s="255"/>
      <c r="B469" s="440"/>
      <c r="C469" s="441"/>
      <c r="D469" s="441"/>
      <c r="E469" s="441"/>
      <c r="F469" s="441"/>
      <c r="G469" s="441"/>
      <c r="H469" s="441"/>
      <c r="I469" s="442"/>
      <c r="J469" s="155"/>
      <c r="L469" s="178"/>
      <c r="M469" s="179"/>
      <c r="N469" s="180"/>
      <c r="O469" s="179"/>
    </row>
    <row r="470" spans="1:15" s="164" customFormat="1" ht="15" customHeight="1" x14ac:dyDescent="0.25">
      <c r="A470" s="255"/>
      <c r="B470" s="440"/>
      <c r="C470" s="441"/>
      <c r="D470" s="441"/>
      <c r="E470" s="441"/>
      <c r="F470" s="441"/>
      <c r="G470" s="441"/>
      <c r="H470" s="441"/>
      <c r="I470" s="442"/>
      <c r="J470" s="155"/>
      <c r="L470" s="178"/>
      <c r="M470" s="179"/>
      <c r="N470" s="180"/>
      <c r="O470" s="179"/>
    </row>
    <row r="471" spans="1:15" s="164" customFormat="1" ht="15" customHeight="1" x14ac:dyDescent="0.25">
      <c r="A471" s="255"/>
      <c r="B471" s="440"/>
      <c r="C471" s="441"/>
      <c r="D471" s="441"/>
      <c r="E471" s="441"/>
      <c r="F471" s="441"/>
      <c r="G471" s="441"/>
      <c r="H471" s="441"/>
      <c r="I471" s="442"/>
      <c r="J471" s="155"/>
      <c r="L471" s="178"/>
      <c r="M471" s="179"/>
      <c r="N471" s="180"/>
      <c r="O471" s="179"/>
    </row>
    <row r="472" spans="1:15" s="164" customFormat="1" ht="12.75" customHeight="1" x14ac:dyDescent="0.25">
      <c r="A472" s="255"/>
      <c r="B472" s="443"/>
      <c r="C472" s="444"/>
      <c r="D472" s="444"/>
      <c r="E472" s="444"/>
      <c r="F472" s="444"/>
      <c r="G472" s="444"/>
      <c r="H472" s="444"/>
      <c r="I472" s="445"/>
      <c r="J472" s="155"/>
      <c r="L472" s="178"/>
      <c r="M472" s="179"/>
      <c r="N472" s="180"/>
      <c r="O472" s="179"/>
    </row>
    <row r="473" spans="1:15" s="164" customFormat="1" ht="15" x14ac:dyDescent="0.25">
      <c r="A473" s="155"/>
      <c r="B473" s="167" t="s">
        <v>213</v>
      </c>
      <c r="C473" s="168"/>
      <c r="D473" s="169"/>
      <c r="E473" s="170"/>
      <c r="F473" s="169"/>
      <c r="G473" s="169"/>
      <c r="H473" s="169"/>
      <c r="I473" s="171"/>
      <c r="J473" s="155"/>
      <c r="L473" s="178"/>
      <c r="M473" s="179"/>
      <c r="N473" s="180"/>
      <c r="O473" s="179"/>
    </row>
    <row r="474" spans="1:15" s="164" customFormat="1" ht="12.75" customHeight="1" x14ac:dyDescent="0.25">
      <c r="A474" s="255"/>
      <c r="B474" s="440"/>
      <c r="C474" s="441"/>
      <c r="D474" s="441"/>
      <c r="E474" s="441"/>
      <c r="F474" s="441"/>
      <c r="G474" s="441"/>
      <c r="H474" s="441"/>
      <c r="I474" s="442"/>
      <c r="J474" s="155"/>
      <c r="L474" s="178"/>
      <c r="M474" s="179"/>
      <c r="N474" s="180"/>
      <c r="O474" s="179"/>
    </row>
    <row r="475" spans="1:15" s="164" customFormat="1" ht="12.75" customHeight="1" x14ac:dyDescent="0.25">
      <c r="A475" s="255"/>
      <c r="B475" s="440"/>
      <c r="C475" s="441"/>
      <c r="D475" s="441"/>
      <c r="E475" s="441"/>
      <c r="F475" s="441"/>
      <c r="G475" s="441"/>
      <c r="H475" s="441"/>
      <c r="I475" s="442"/>
      <c r="J475" s="155"/>
      <c r="L475" s="178"/>
      <c r="M475" s="179"/>
      <c r="N475" s="180"/>
      <c r="O475" s="179"/>
    </row>
    <row r="476" spans="1:15" s="164" customFormat="1" ht="12.75" customHeight="1" x14ac:dyDescent="0.25">
      <c r="A476" s="255"/>
      <c r="B476" s="440"/>
      <c r="C476" s="441"/>
      <c r="D476" s="441"/>
      <c r="E476" s="441"/>
      <c r="F476" s="441"/>
      <c r="G476" s="441"/>
      <c r="H476" s="441"/>
      <c r="I476" s="442"/>
      <c r="J476" s="155"/>
      <c r="L476" s="178"/>
      <c r="M476" s="179"/>
      <c r="N476" s="180"/>
      <c r="O476" s="179"/>
    </row>
    <row r="477" spans="1:15" s="164" customFormat="1" ht="12.75" customHeight="1" x14ac:dyDescent="0.25">
      <c r="A477" s="255"/>
      <c r="B477" s="440"/>
      <c r="C477" s="441"/>
      <c r="D477" s="441"/>
      <c r="E477" s="441"/>
      <c r="F477" s="441"/>
      <c r="G477" s="441"/>
      <c r="H477" s="441"/>
      <c r="I477" s="442"/>
      <c r="J477" s="155"/>
      <c r="L477" s="178"/>
      <c r="M477" s="179"/>
      <c r="N477" s="180"/>
      <c r="O477" s="179"/>
    </row>
    <row r="478" spans="1:15" s="164" customFormat="1" ht="12.75" customHeight="1" x14ac:dyDescent="0.25">
      <c r="A478" s="255"/>
      <c r="B478" s="443"/>
      <c r="C478" s="444"/>
      <c r="D478" s="444"/>
      <c r="E478" s="444"/>
      <c r="F478" s="444"/>
      <c r="G478" s="444"/>
      <c r="H478" s="444"/>
      <c r="I478" s="445"/>
      <c r="J478" s="155"/>
      <c r="L478" s="178"/>
      <c r="M478" s="179"/>
      <c r="N478" s="180"/>
      <c r="O478" s="179"/>
    </row>
    <row r="479" spans="1:15" s="164" customFormat="1" ht="12.75" customHeight="1" x14ac:dyDescent="0.3">
      <c r="A479" s="155"/>
      <c r="B479" s="167" t="s">
        <v>214</v>
      </c>
      <c r="C479" s="168"/>
      <c r="D479" s="169"/>
      <c r="E479" s="170"/>
      <c r="F479" s="169"/>
      <c r="G479" s="169"/>
      <c r="H479" s="169"/>
      <c r="I479" s="171"/>
      <c r="J479" s="155"/>
      <c r="L479" s="178"/>
      <c r="M479" s="179"/>
      <c r="N479" s="180"/>
      <c r="O479" s="179"/>
    </row>
    <row r="480" spans="1:15" s="164" customFormat="1" ht="12.75" customHeight="1" x14ac:dyDescent="0.25">
      <c r="A480" s="255"/>
      <c r="B480" s="440"/>
      <c r="C480" s="441"/>
      <c r="D480" s="441"/>
      <c r="E480" s="441"/>
      <c r="F480" s="441"/>
      <c r="G480" s="441"/>
      <c r="H480" s="441"/>
      <c r="I480" s="442"/>
      <c r="J480" s="155"/>
      <c r="L480" s="178"/>
      <c r="M480" s="179"/>
      <c r="N480" s="180"/>
      <c r="O480" s="179"/>
    </row>
    <row r="481" spans="1:15" s="164" customFormat="1" ht="12.75" customHeight="1" x14ac:dyDescent="0.25">
      <c r="A481" s="255"/>
      <c r="B481" s="440"/>
      <c r="C481" s="441"/>
      <c r="D481" s="441"/>
      <c r="E481" s="441"/>
      <c r="F481" s="441"/>
      <c r="G481" s="441"/>
      <c r="H481" s="441"/>
      <c r="I481" s="442"/>
      <c r="J481" s="155"/>
      <c r="L481" s="178"/>
      <c r="M481" s="179"/>
      <c r="N481" s="180"/>
      <c r="O481" s="179"/>
    </row>
    <row r="482" spans="1:15" s="164" customFormat="1" ht="12.75" customHeight="1" x14ac:dyDescent="0.25">
      <c r="A482" s="255"/>
      <c r="B482" s="440"/>
      <c r="C482" s="441"/>
      <c r="D482" s="441"/>
      <c r="E482" s="441"/>
      <c r="F482" s="441"/>
      <c r="G482" s="441"/>
      <c r="H482" s="441"/>
      <c r="I482" s="442"/>
      <c r="J482" s="155"/>
      <c r="L482" s="178"/>
      <c r="M482" s="179"/>
      <c r="N482" s="180"/>
      <c r="O482" s="179"/>
    </row>
    <row r="483" spans="1:15" s="164" customFormat="1" ht="12.75" customHeight="1" x14ac:dyDescent="0.25">
      <c r="A483" s="255"/>
      <c r="B483" s="440"/>
      <c r="C483" s="441"/>
      <c r="D483" s="441"/>
      <c r="E483" s="441"/>
      <c r="F483" s="441"/>
      <c r="G483" s="441"/>
      <c r="H483" s="441"/>
      <c r="I483" s="442"/>
      <c r="J483" s="155"/>
      <c r="L483" s="178"/>
      <c r="M483" s="179"/>
      <c r="N483" s="180"/>
      <c r="O483" s="179"/>
    </row>
    <row r="484" spans="1:15" s="164" customFormat="1" ht="12.75" customHeight="1" x14ac:dyDescent="0.25">
      <c r="A484" s="255"/>
      <c r="B484" s="443"/>
      <c r="C484" s="444"/>
      <c r="D484" s="444"/>
      <c r="E484" s="444"/>
      <c r="F484" s="444"/>
      <c r="G484" s="444"/>
      <c r="H484" s="444"/>
      <c r="I484" s="445"/>
      <c r="J484" s="155"/>
      <c r="L484" s="178"/>
      <c r="M484" s="179"/>
      <c r="N484" s="180"/>
      <c r="O484" s="179"/>
    </row>
    <row r="485" spans="1:15" s="164" customFormat="1" ht="15" x14ac:dyDescent="0.25">
      <c r="A485" s="155"/>
      <c r="B485" s="173" t="s">
        <v>215</v>
      </c>
      <c r="C485" s="174"/>
      <c r="D485" s="174"/>
      <c r="E485" s="174"/>
      <c r="F485" s="174"/>
      <c r="G485" s="174"/>
      <c r="H485" s="174"/>
      <c r="I485" s="175"/>
      <c r="J485" s="155"/>
      <c r="L485" s="178"/>
      <c r="M485" s="179"/>
      <c r="N485" s="180"/>
      <c r="O485" s="179"/>
    </row>
    <row r="486" spans="1:15" s="164" customFormat="1" ht="15" x14ac:dyDescent="0.25">
      <c r="A486" s="155"/>
      <c r="B486" s="176" t="s">
        <v>216</v>
      </c>
      <c r="C486" s="168"/>
      <c r="D486" s="169"/>
      <c r="E486" s="170"/>
      <c r="F486" s="169"/>
      <c r="G486" s="169"/>
      <c r="H486" s="169"/>
      <c r="I486" s="171"/>
      <c r="J486" s="155"/>
      <c r="L486" s="178"/>
      <c r="M486" s="179"/>
      <c r="N486" s="180"/>
      <c r="O486" s="179"/>
    </row>
    <row r="487" spans="1:15" s="164" customFormat="1" ht="12.75" customHeight="1" x14ac:dyDescent="0.25">
      <c r="A487" s="255"/>
      <c r="B487" s="440"/>
      <c r="C487" s="441"/>
      <c r="D487" s="441"/>
      <c r="E487" s="441"/>
      <c r="F487" s="441"/>
      <c r="G487" s="441"/>
      <c r="H487" s="441"/>
      <c r="I487" s="442"/>
      <c r="J487" s="155"/>
      <c r="L487" s="178"/>
      <c r="M487" s="179"/>
      <c r="N487" s="180"/>
      <c r="O487" s="179"/>
    </row>
    <row r="488" spans="1:15" s="164" customFormat="1" ht="12.75" customHeight="1" x14ac:dyDescent="0.25">
      <c r="A488" s="255"/>
      <c r="B488" s="440"/>
      <c r="C488" s="441"/>
      <c r="D488" s="441"/>
      <c r="E488" s="441"/>
      <c r="F488" s="441"/>
      <c r="G488" s="441"/>
      <c r="H488" s="441"/>
      <c r="I488" s="442"/>
      <c r="J488" s="155"/>
      <c r="L488" s="178"/>
      <c r="M488" s="179"/>
      <c r="N488" s="180"/>
      <c r="O488" s="179"/>
    </row>
    <row r="489" spans="1:15" s="164" customFormat="1" ht="12.75" customHeight="1" x14ac:dyDescent="0.25">
      <c r="A489" s="255"/>
      <c r="B489" s="440"/>
      <c r="C489" s="441"/>
      <c r="D489" s="441"/>
      <c r="E489" s="441"/>
      <c r="F489" s="441"/>
      <c r="G489" s="441"/>
      <c r="H489" s="441"/>
      <c r="I489" s="442"/>
      <c r="J489" s="155"/>
      <c r="L489" s="178"/>
      <c r="M489" s="179"/>
      <c r="N489" s="180"/>
      <c r="O489" s="179"/>
    </row>
    <row r="490" spans="1:15" s="164" customFormat="1" ht="12.75" customHeight="1" x14ac:dyDescent="0.25">
      <c r="A490" s="255"/>
      <c r="B490" s="440"/>
      <c r="C490" s="441"/>
      <c r="D490" s="441"/>
      <c r="E490" s="441"/>
      <c r="F490" s="441"/>
      <c r="G490" s="441"/>
      <c r="H490" s="441"/>
      <c r="I490" s="442"/>
      <c r="J490" s="155"/>
      <c r="L490" s="178"/>
      <c r="M490" s="179"/>
      <c r="N490" s="180"/>
      <c r="O490" s="179"/>
    </row>
    <row r="491" spans="1:15" s="164" customFormat="1" ht="12.75" customHeight="1" x14ac:dyDescent="0.25">
      <c r="A491" s="255"/>
      <c r="B491" s="443"/>
      <c r="C491" s="444"/>
      <c r="D491" s="444"/>
      <c r="E491" s="444"/>
      <c r="F491" s="444"/>
      <c r="G491" s="444"/>
      <c r="H491" s="444"/>
      <c r="I491" s="445"/>
      <c r="J491" s="155"/>
      <c r="L491" s="178"/>
      <c r="M491" s="179"/>
      <c r="N491" s="180"/>
      <c r="O491" s="179"/>
    </row>
    <row r="492" spans="1:15" s="164" customFormat="1" ht="12.75" customHeight="1" x14ac:dyDescent="0.25">
      <c r="A492" s="155"/>
      <c r="B492" s="181" t="s">
        <v>217</v>
      </c>
      <c r="C492" s="168"/>
      <c r="D492" s="169"/>
      <c r="E492" s="170"/>
      <c r="F492" s="169"/>
      <c r="G492" s="169"/>
      <c r="H492" s="169"/>
      <c r="I492" s="171"/>
      <c r="J492" s="155"/>
      <c r="L492" s="178"/>
      <c r="M492" s="179"/>
      <c r="N492" s="180"/>
      <c r="O492" s="179"/>
    </row>
    <row r="493" spans="1:15" s="164" customFormat="1" ht="12.75" customHeight="1" x14ac:dyDescent="0.25">
      <c r="A493" s="255"/>
      <c r="B493" s="440"/>
      <c r="C493" s="441"/>
      <c r="D493" s="441"/>
      <c r="E493" s="441"/>
      <c r="F493" s="441"/>
      <c r="G493" s="441"/>
      <c r="H493" s="441"/>
      <c r="I493" s="442"/>
      <c r="J493" s="155"/>
      <c r="L493" s="178"/>
      <c r="M493" s="179"/>
      <c r="N493" s="180"/>
      <c r="O493" s="179"/>
    </row>
    <row r="494" spans="1:15" s="164" customFormat="1" ht="12.75" customHeight="1" x14ac:dyDescent="0.25">
      <c r="A494" s="255"/>
      <c r="B494" s="440"/>
      <c r="C494" s="441"/>
      <c r="D494" s="441"/>
      <c r="E494" s="441"/>
      <c r="F494" s="441"/>
      <c r="G494" s="441"/>
      <c r="H494" s="441"/>
      <c r="I494" s="442"/>
      <c r="J494" s="155"/>
      <c r="L494" s="178"/>
      <c r="M494" s="179"/>
      <c r="N494" s="180"/>
      <c r="O494" s="179"/>
    </row>
    <row r="495" spans="1:15" s="164" customFormat="1" ht="12.75" customHeight="1" x14ac:dyDescent="0.25">
      <c r="A495" s="255"/>
      <c r="B495" s="440"/>
      <c r="C495" s="441"/>
      <c r="D495" s="441"/>
      <c r="E495" s="441"/>
      <c r="F495" s="441"/>
      <c r="G495" s="441"/>
      <c r="H495" s="441"/>
      <c r="I495" s="442"/>
      <c r="J495" s="155"/>
      <c r="L495" s="178"/>
      <c r="M495" s="179"/>
      <c r="N495" s="180"/>
      <c r="O495" s="179"/>
    </row>
    <row r="496" spans="1:15" s="164" customFormat="1" ht="12.75" customHeight="1" x14ac:dyDescent="0.25">
      <c r="A496" s="255"/>
      <c r="B496" s="440"/>
      <c r="C496" s="441"/>
      <c r="D496" s="441"/>
      <c r="E496" s="441"/>
      <c r="F496" s="441"/>
      <c r="G496" s="441"/>
      <c r="H496" s="441"/>
      <c r="I496" s="442"/>
      <c r="J496" s="155"/>
      <c r="L496" s="178"/>
      <c r="M496" s="179"/>
      <c r="N496" s="180"/>
      <c r="O496" s="179"/>
    </row>
    <row r="497" spans="1:15" s="164" customFormat="1" ht="12.75" customHeight="1" x14ac:dyDescent="0.25">
      <c r="A497" s="255"/>
      <c r="B497" s="443"/>
      <c r="C497" s="444"/>
      <c r="D497" s="444"/>
      <c r="E497" s="444"/>
      <c r="F497" s="444"/>
      <c r="G497" s="444"/>
      <c r="H497" s="444"/>
      <c r="I497" s="445"/>
      <c r="J497" s="155"/>
      <c r="L497" s="178"/>
      <c r="M497" s="179"/>
      <c r="N497" s="180"/>
      <c r="O497" s="179"/>
    </row>
    <row r="498" spans="1:15" s="164" customFormat="1" ht="12.75" customHeight="1" x14ac:dyDescent="0.25">
      <c r="A498" s="155"/>
      <c r="B498" s="167" t="s">
        <v>218</v>
      </c>
      <c r="C498" s="168"/>
      <c r="D498" s="169"/>
      <c r="E498" s="170"/>
      <c r="F498" s="169"/>
      <c r="G498" s="169"/>
      <c r="H498" s="169"/>
      <c r="I498" s="171"/>
      <c r="J498" s="155"/>
      <c r="L498" s="178"/>
      <c r="M498" s="179"/>
      <c r="N498" s="180"/>
      <c r="O498" s="179"/>
    </row>
    <row r="499" spans="1:15" s="164" customFormat="1" ht="12.75" customHeight="1" x14ac:dyDescent="0.25">
      <c r="A499" s="255"/>
      <c r="B499" s="440"/>
      <c r="C499" s="441"/>
      <c r="D499" s="441"/>
      <c r="E499" s="441"/>
      <c r="F499" s="441"/>
      <c r="G499" s="441"/>
      <c r="H499" s="441"/>
      <c r="I499" s="442"/>
      <c r="J499" s="155"/>
      <c r="L499" s="178"/>
      <c r="M499" s="179"/>
      <c r="N499" s="180"/>
      <c r="O499" s="179"/>
    </row>
    <row r="500" spans="1:15" s="164" customFormat="1" ht="12.75" customHeight="1" x14ac:dyDescent="0.25">
      <c r="A500" s="255"/>
      <c r="B500" s="440"/>
      <c r="C500" s="441"/>
      <c r="D500" s="441"/>
      <c r="E500" s="441"/>
      <c r="F500" s="441"/>
      <c r="G500" s="441"/>
      <c r="H500" s="441"/>
      <c r="I500" s="442"/>
      <c r="J500" s="155"/>
      <c r="L500" s="178"/>
      <c r="M500" s="179"/>
      <c r="N500" s="180"/>
      <c r="O500" s="179"/>
    </row>
    <row r="501" spans="1:15" s="164" customFormat="1" ht="12.75" customHeight="1" x14ac:dyDescent="0.25">
      <c r="A501" s="255"/>
      <c r="B501" s="440"/>
      <c r="C501" s="441"/>
      <c r="D501" s="441"/>
      <c r="E501" s="441"/>
      <c r="F501" s="441"/>
      <c r="G501" s="441"/>
      <c r="H501" s="441"/>
      <c r="I501" s="442"/>
      <c r="J501" s="155"/>
      <c r="L501" s="178"/>
      <c r="M501" s="179"/>
      <c r="N501" s="180"/>
      <c r="O501" s="179"/>
    </row>
    <row r="502" spans="1:15" s="164" customFormat="1" ht="12.75" customHeight="1" x14ac:dyDescent="0.25">
      <c r="A502" s="255"/>
      <c r="B502" s="440"/>
      <c r="C502" s="441"/>
      <c r="D502" s="441"/>
      <c r="E502" s="441"/>
      <c r="F502" s="441"/>
      <c r="G502" s="441"/>
      <c r="H502" s="441"/>
      <c r="I502" s="442"/>
      <c r="J502" s="155"/>
      <c r="L502" s="178"/>
      <c r="M502" s="179"/>
      <c r="N502" s="180"/>
      <c r="O502" s="179"/>
    </row>
    <row r="503" spans="1:15" s="164" customFormat="1" ht="13.5" customHeight="1" thickBot="1" x14ac:dyDescent="0.3">
      <c r="A503" s="255"/>
      <c r="B503" s="446"/>
      <c r="C503" s="447"/>
      <c r="D503" s="447"/>
      <c r="E503" s="447"/>
      <c r="F503" s="447"/>
      <c r="G503" s="447"/>
      <c r="H503" s="447"/>
      <c r="I503" s="448"/>
      <c r="J503" s="155"/>
      <c r="L503" s="178"/>
      <c r="M503" s="179"/>
      <c r="N503" s="180"/>
      <c r="O503" s="179"/>
    </row>
    <row r="504" spans="1:15" s="164" customFormat="1" ht="15" x14ac:dyDescent="0.25">
      <c r="A504" s="155"/>
      <c r="B504" s="182"/>
      <c r="C504" s="168"/>
      <c r="D504" s="169"/>
      <c r="E504" s="170"/>
      <c r="F504" s="169"/>
      <c r="G504" s="169"/>
      <c r="H504" s="169"/>
      <c r="J504" s="155"/>
      <c r="L504" s="178"/>
      <c r="M504" s="179"/>
      <c r="N504" s="180"/>
      <c r="O504" s="179"/>
    </row>
    <row r="505" spans="1:15" x14ac:dyDescent="0.25">
      <c r="A505" s="155"/>
      <c r="G505" s="127" t="str">
        <f>IF('F0 Etat des lieux '!$C$13="","",'F0 Etat des lieux '!$C$13)</f>
        <v/>
      </c>
    </row>
    <row r="506" spans="1:15" x14ac:dyDescent="0.25">
      <c r="A506" s="155"/>
      <c r="G506" s="127" t="str">
        <f>IF('F0 Etat des lieux '!$C$14="","",'F0 Etat des lieux '!$C$14)</f>
        <v/>
      </c>
    </row>
    <row r="507" spans="1:15" x14ac:dyDescent="0.25">
      <c r="A507" s="155"/>
    </row>
    <row r="508" spans="1:15" x14ac:dyDescent="0.25">
      <c r="A508" s="155"/>
    </row>
    <row r="509" spans="1:15" ht="15.75" x14ac:dyDescent="0.25">
      <c r="A509" s="155"/>
      <c r="D509" s="452" t="s">
        <v>200</v>
      </c>
      <c r="E509" s="453"/>
      <c r="F509" s="453"/>
      <c r="G509" s="453"/>
      <c r="H509" s="453"/>
      <c r="I509" s="454"/>
      <c r="N509" s="183"/>
      <c r="O509" s="184"/>
    </row>
    <row r="510" spans="1:15" x14ac:dyDescent="0.25">
      <c r="A510" s="155"/>
      <c r="B510" s="126">
        <f>B454+1</f>
        <v>10</v>
      </c>
      <c r="D510" s="137"/>
      <c r="E510" s="138"/>
      <c r="F510" s="138"/>
      <c r="G510" s="138"/>
      <c r="H510" s="138"/>
      <c r="I510" s="139"/>
    </row>
    <row r="511" spans="1:15" x14ac:dyDescent="0.25">
      <c r="A511" s="155"/>
      <c r="D511" s="140" t="str">
        <f>"Fiche action n° "&amp;B510</f>
        <v>Fiche action n° 10</v>
      </c>
      <c r="E511" s="138"/>
      <c r="F511" s="138"/>
      <c r="G511" s="138"/>
      <c r="H511" s="138"/>
      <c r="I511" s="139"/>
    </row>
    <row r="512" spans="1:15" ht="15.75" x14ac:dyDescent="0.25">
      <c r="A512" s="155"/>
      <c r="D512" s="141" t="s">
        <v>201</v>
      </c>
      <c r="E512" s="455" t="str">
        <f>IF(ISNA(VLOOKUP(D511,'F2 Objectifs'!$A$1:$F$82,2,FALSE)),"",VLOOKUP(D511,'F2 Objectifs'!$A$1:$F$82,2,FALSE))</f>
        <v>Action 2 de l'objectif 2 de l'axe 1</v>
      </c>
      <c r="F512" s="455"/>
      <c r="G512" s="455"/>
      <c r="H512" s="455"/>
      <c r="I512" s="456"/>
    </row>
    <row r="513" spans="1:15" ht="13.5" thickBot="1" x14ac:dyDescent="0.3">
      <c r="A513" s="155"/>
    </row>
    <row r="514" spans="1:15" ht="20.100000000000001" customHeight="1" x14ac:dyDescent="0.25">
      <c r="A514" s="155"/>
      <c r="B514" s="449" t="str">
        <f>IF(ISNA(VLOOKUP(D511,'F2 Objectifs'!$A$1:$F$82,3,FALSE)),"",VLOOKUP(D511,'F2 Objectifs'!$A$1:$F$82,3,FALSE))</f>
        <v xml:space="preserve">Axe 1 : connaître, comprendre et utiliser les langages  </v>
      </c>
      <c r="C514" s="450"/>
      <c r="D514" s="450"/>
      <c r="E514" s="450"/>
      <c r="F514" s="450"/>
      <c r="G514" s="450"/>
      <c r="H514" s="450"/>
      <c r="I514" s="451"/>
    </row>
    <row r="515" spans="1:15" ht="20.100000000000001" customHeight="1" x14ac:dyDescent="0.25">
      <c r="A515" s="155"/>
      <c r="B515" s="142" t="s">
        <v>220</v>
      </c>
      <c r="C515" s="457" t="str">
        <f>IF(ISNA(VLOOKUP(D511,'F2 Objectifs'!$A$1:$F$82,4,FALSE)),"",VLOOKUP(D511,'F2 Objectifs'!$A$1:$F$82,4,FALSE))</f>
        <v>Objectif 2 de l'axe 1</v>
      </c>
      <c r="D515" s="457"/>
      <c r="E515" s="457"/>
      <c r="F515" s="457"/>
      <c r="G515" s="457"/>
      <c r="H515" s="457"/>
      <c r="I515" s="458"/>
    </row>
    <row r="516" spans="1:15" ht="20.100000000000001" customHeight="1" thickBot="1" x14ac:dyDescent="0.3">
      <c r="A516" s="155"/>
      <c r="B516" s="143" t="s">
        <v>221</v>
      </c>
      <c r="C516" s="459" t="str">
        <f>IF(ISNA(VLOOKUP(D511,'F2 Objectifs'!$A$1:$F$82,5,FALSE)),"",VLOOKUP(D511,'F2 Objectifs'!$A$1:$F$82,5,FALSE))</f>
        <v>Indicateur de l'objectif 2 de l'axe 1</v>
      </c>
      <c r="D516" s="459"/>
      <c r="E516" s="459"/>
      <c r="F516" s="459"/>
      <c r="G516" s="459"/>
      <c r="H516" s="459"/>
      <c r="I516" s="460"/>
    </row>
    <row r="517" spans="1:15" s="146" customFormat="1" thickBot="1" x14ac:dyDescent="0.3">
      <c r="A517" s="155"/>
      <c r="B517" s="144"/>
      <c r="C517" s="145"/>
      <c r="D517" s="145"/>
      <c r="E517" s="145"/>
      <c r="F517" s="145"/>
      <c r="G517" s="145"/>
      <c r="L517" s="186"/>
      <c r="M517" s="129"/>
      <c r="N517" s="130"/>
      <c r="O517" s="129"/>
    </row>
    <row r="518" spans="1:15" ht="13.5" customHeight="1" x14ac:dyDescent="0.25">
      <c r="A518" s="155"/>
      <c r="B518" s="147"/>
      <c r="C518" s="467" t="s">
        <v>223</v>
      </c>
      <c r="D518" s="468"/>
      <c r="E518" s="468"/>
      <c r="F518" s="468"/>
      <c r="G518" s="468"/>
      <c r="H518" s="469"/>
    </row>
    <row r="519" spans="1:15" ht="20.100000000000001" customHeight="1" x14ac:dyDescent="0.25">
      <c r="A519" s="155"/>
      <c r="C519" s="148" t="s">
        <v>202</v>
      </c>
      <c r="D519" s="149" t="s">
        <v>203</v>
      </c>
      <c r="E519" s="149" t="s">
        <v>204</v>
      </c>
      <c r="F519" s="149" t="s">
        <v>205</v>
      </c>
      <c r="G519" s="149" t="s">
        <v>206</v>
      </c>
      <c r="H519" s="465" t="s">
        <v>222</v>
      </c>
    </row>
    <row r="520" spans="1:15" ht="20.100000000000001" customHeight="1" x14ac:dyDescent="0.25">
      <c r="A520" s="155"/>
      <c r="C520" s="148" t="s">
        <v>207</v>
      </c>
      <c r="D520" s="149" t="s">
        <v>208</v>
      </c>
      <c r="E520" s="149" t="s">
        <v>209</v>
      </c>
      <c r="F520" s="149" t="s">
        <v>210</v>
      </c>
      <c r="G520" s="149" t="s">
        <v>219</v>
      </c>
      <c r="H520" s="466"/>
    </row>
    <row r="521" spans="1:15" ht="20.100000000000001" customHeight="1" thickBot="1" x14ac:dyDescent="0.3">
      <c r="A521" s="155"/>
      <c r="C521" s="150"/>
      <c r="D521" s="151"/>
      <c r="E521" s="152" t="s">
        <v>211</v>
      </c>
      <c r="F521" s="153"/>
      <c r="G521" s="151"/>
      <c r="H521" s="154"/>
    </row>
    <row r="522" spans="1:15" s="155" customFormat="1" thickBot="1" x14ac:dyDescent="0.3">
      <c r="C522" s="156"/>
      <c r="D522" s="157"/>
      <c r="E522" s="158"/>
      <c r="F522" s="157"/>
      <c r="G522" s="157"/>
      <c r="H522" s="157"/>
      <c r="L522" s="187"/>
      <c r="M522" s="179"/>
      <c r="N522" s="180"/>
      <c r="O522" s="179"/>
    </row>
    <row r="523" spans="1:15" s="164" customFormat="1" ht="15" x14ac:dyDescent="0.25">
      <c r="A523" s="155"/>
      <c r="B523" s="159" t="s">
        <v>212</v>
      </c>
      <c r="C523" s="160"/>
      <c r="D523" s="161"/>
      <c r="E523" s="162"/>
      <c r="F523" s="161"/>
      <c r="G523" s="161"/>
      <c r="H523" s="161"/>
      <c r="I523" s="163"/>
      <c r="J523" s="155"/>
      <c r="L523" s="178"/>
      <c r="M523" s="179"/>
      <c r="N523" s="180"/>
      <c r="O523" s="179"/>
    </row>
    <row r="524" spans="1:15" s="164" customFormat="1" ht="15" customHeight="1" x14ac:dyDescent="0.25">
      <c r="A524" s="255"/>
      <c r="B524" s="440"/>
      <c r="C524" s="441"/>
      <c r="D524" s="441"/>
      <c r="E524" s="441"/>
      <c r="F524" s="441"/>
      <c r="G524" s="441"/>
      <c r="H524" s="441"/>
      <c r="I524" s="442"/>
      <c r="J524" s="155"/>
      <c r="L524" s="178"/>
      <c r="M524" s="179"/>
      <c r="N524" s="180"/>
      <c r="O524" s="179"/>
    </row>
    <row r="525" spans="1:15" s="164" customFormat="1" ht="15" customHeight="1" x14ac:dyDescent="0.25">
      <c r="A525" s="255"/>
      <c r="B525" s="440"/>
      <c r="C525" s="441"/>
      <c r="D525" s="441"/>
      <c r="E525" s="441"/>
      <c r="F525" s="441"/>
      <c r="G525" s="441"/>
      <c r="H525" s="441"/>
      <c r="I525" s="442"/>
      <c r="J525" s="155"/>
      <c r="L525" s="178"/>
      <c r="M525" s="179"/>
      <c r="N525" s="180"/>
      <c r="O525" s="179"/>
    </row>
    <row r="526" spans="1:15" s="164" customFormat="1" ht="15" customHeight="1" x14ac:dyDescent="0.25">
      <c r="A526" s="255"/>
      <c r="B526" s="440"/>
      <c r="C526" s="441"/>
      <c r="D526" s="441"/>
      <c r="E526" s="441"/>
      <c r="F526" s="441"/>
      <c r="G526" s="441"/>
      <c r="H526" s="441"/>
      <c r="I526" s="442"/>
      <c r="J526" s="155"/>
      <c r="L526" s="178"/>
      <c r="M526" s="179"/>
      <c r="N526" s="180"/>
      <c r="O526" s="179"/>
    </row>
    <row r="527" spans="1:15" s="164" customFormat="1" ht="15" customHeight="1" x14ac:dyDescent="0.25">
      <c r="A527" s="255"/>
      <c r="B527" s="440"/>
      <c r="C527" s="441"/>
      <c r="D527" s="441"/>
      <c r="E527" s="441"/>
      <c r="F527" s="441"/>
      <c r="G527" s="441"/>
      <c r="H527" s="441"/>
      <c r="I527" s="442"/>
      <c r="J527" s="155"/>
      <c r="L527" s="178"/>
      <c r="M527" s="179"/>
      <c r="N527" s="180"/>
      <c r="O527" s="179"/>
    </row>
    <row r="528" spans="1:15" s="164" customFormat="1" ht="12.75" customHeight="1" x14ac:dyDescent="0.25">
      <c r="A528" s="255"/>
      <c r="B528" s="443"/>
      <c r="C528" s="444"/>
      <c r="D528" s="444"/>
      <c r="E528" s="444"/>
      <c r="F528" s="444"/>
      <c r="G528" s="444"/>
      <c r="H528" s="444"/>
      <c r="I528" s="445"/>
      <c r="J528" s="155"/>
      <c r="L528" s="178"/>
      <c r="M528" s="179"/>
      <c r="N528" s="180"/>
      <c r="O528" s="179"/>
    </row>
    <row r="529" spans="1:15" s="164" customFormat="1" ht="15" x14ac:dyDescent="0.25">
      <c r="A529" s="155"/>
      <c r="B529" s="167" t="s">
        <v>213</v>
      </c>
      <c r="C529" s="168"/>
      <c r="D529" s="169"/>
      <c r="E529" s="170"/>
      <c r="F529" s="169"/>
      <c r="G529" s="169"/>
      <c r="H529" s="169"/>
      <c r="I529" s="171"/>
      <c r="J529" s="155"/>
      <c r="L529" s="178"/>
      <c r="M529" s="179"/>
      <c r="N529" s="180"/>
      <c r="O529" s="179"/>
    </row>
    <row r="530" spans="1:15" s="164" customFormat="1" ht="12.75" customHeight="1" x14ac:dyDescent="0.25">
      <c r="A530" s="255"/>
      <c r="B530" s="440"/>
      <c r="C530" s="441"/>
      <c r="D530" s="441"/>
      <c r="E530" s="441"/>
      <c r="F530" s="441"/>
      <c r="G530" s="441"/>
      <c r="H530" s="441"/>
      <c r="I530" s="442"/>
      <c r="J530" s="155"/>
      <c r="L530" s="178"/>
      <c r="M530" s="179"/>
      <c r="N530" s="180"/>
      <c r="O530" s="179"/>
    </row>
    <row r="531" spans="1:15" s="164" customFormat="1" ht="12.75" customHeight="1" x14ac:dyDescent="0.25">
      <c r="A531" s="255"/>
      <c r="B531" s="440"/>
      <c r="C531" s="441"/>
      <c r="D531" s="441"/>
      <c r="E531" s="441"/>
      <c r="F531" s="441"/>
      <c r="G531" s="441"/>
      <c r="H531" s="441"/>
      <c r="I531" s="442"/>
      <c r="J531" s="155"/>
      <c r="L531" s="178"/>
      <c r="M531" s="179"/>
      <c r="N531" s="180"/>
      <c r="O531" s="179"/>
    </row>
    <row r="532" spans="1:15" s="164" customFormat="1" ht="12.75" customHeight="1" x14ac:dyDescent="0.25">
      <c r="A532" s="255"/>
      <c r="B532" s="440"/>
      <c r="C532" s="441"/>
      <c r="D532" s="441"/>
      <c r="E532" s="441"/>
      <c r="F532" s="441"/>
      <c r="G532" s="441"/>
      <c r="H532" s="441"/>
      <c r="I532" s="442"/>
      <c r="J532" s="155"/>
      <c r="L532" s="178"/>
      <c r="M532" s="179"/>
      <c r="N532" s="180"/>
      <c r="O532" s="179"/>
    </row>
    <row r="533" spans="1:15" s="164" customFormat="1" ht="12.75" customHeight="1" x14ac:dyDescent="0.25">
      <c r="A533" s="255"/>
      <c r="B533" s="440"/>
      <c r="C533" s="441"/>
      <c r="D533" s="441"/>
      <c r="E533" s="441"/>
      <c r="F533" s="441"/>
      <c r="G533" s="441"/>
      <c r="H533" s="441"/>
      <c r="I533" s="442"/>
      <c r="J533" s="155"/>
      <c r="L533" s="178"/>
      <c r="M533" s="179"/>
      <c r="N533" s="180"/>
      <c r="O533" s="179"/>
    </row>
    <row r="534" spans="1:15" s="164" customFormat="1" ht="12.75" customHeight="1" x14ac:dyDescent="0.25">
      <c r="A534" s="255"/>
      <c r="B534" s="443"/>
      <c r="C534" s="444"/>
      <c r="D534" s="444"/>
      <c r="E534" s="444"/>
      <c r="F534" s="444"/>
      <c r="G534" s="444"/>
      <c r="H534" s="444"/>
      <c r="I534" s="445"/>
      <c r="J534" s="155"/>
      <c r="L534" s="178"/>
      <c r="M534" s="179"/>
      <c r="N534" s="180"/>
      <c r="O534" s="179"/>
    </row>
    <row r="535" spans="1:15" s="164" customFormat="1" ht="12.75" customHeight="1" x14ac:dyDescent="0.3">
      <c r="A535" s="155"/>
      <c r="B535" s="167" t="s">
        <v>214</v>
      </c>
      <c r="C535" s="168"/>
      <c r="D535" s="169"/>
      <c r="E535" s="170"/>
      <c r="F535" s="169"/>
      <c r="G535" s="169"/>
      <c r="H535" s="169"/>
      <c r="I535" s="171"/>
      <c r="J535" s="155"/>
      <c r="L535" s="178"/>
      <c r="M535" s="179"/>
      <c r="N535" s="180"/>
      <c r="O535" s="179"/>
    </row>
    <row r="536" spans="1:15" s="164" customFormat="1" ht="12.75" customHeight="1" x14ac:dyDescent="0.25">
      <c r="A536" s="255"/>
      <c r="B536" s="440"/>
      <c r="C536" s="441"/>
      <c r="D536" s="441"/>
      <c r="E536" s="441"/>
      <c r="F536" s="441"/>
      <c r="G536" s="441"/>
      <c r="H536" s="441"/>
      <c r="I536" s="442"/>
      <c r="J536" s="155"/>
      <c r="L536" s="178"/>
      <c r="M536" s="179"/>
      <c r="N536" s="180"/>
      <c r="O536" s="179"/>
    </row>
    <row r="537" spans="1:15" s="164" customFormat="1" ht="12.75" customHeight="1" x14ac:dyDescent="0.25">
      <c r="A537" s="255"/>
      <c r="B537" s="440"/>
      <c r="C537" s="441"/>
      <c r="D537" s="441"/>
      <c r="E537" s="441"/>
      <c r="F537" s="441"/>
      <c r="G537" s="441"/>
      <c r="H537" s="441"/>
      <c r="I537" s="442"/>
      <c r="J537" s="155"/>
      <c r="L537" s="178"/>
      <c r="M537" s="179"/>
      <c r="N537" s="180"/>
      <c r="O537" s="179"/>
    </row>
    <row r="538" spans="1:15" s="164" customFormat="1" ht="12.75" customHeight="1" x14ac:dyDescent="0.25">
      <c r="A538" s="255"/>
      <c r="B538" s="440"/>
      <c r="C538" s="441"/>
      <c r="D538" s="441"/>
      <c r="E538" s="441"/>
      <c r="F538" s="441"/>
      <c r="G538" s="441"/>
      <c r="H538" s="441"/>
      <c r="I538" s="442"/>
      <c r="J538" s="155"/>
      <c r="L538" s="178"/>
      <c r="M538" s="179"/>
      <c r="N538" s="180"/>
      <c r="O538" s="179"/>
    </row>
    <row r="539" spans="1:15" s="164" customFormat="1" ht="12.75" customHeight="1" x14ac:dyDescent="0.25">
      <c r="A539" s="255"/>
      <c r="B539" s="440"/>
      <c r="C539" s="441"/>
      <c r="D539" s="441"/>
      <c r="E539" s="441"/>
      <c r="F539" s="441"/>
      <c r="G539" s="441"/>
      <c r="H539" s="441"/>
      <c r="I539" s="442"/>
      <c r="J539" s="155"/>
      <c r="L539" s="178"/>
      <c r="M539" s="179"/>
      <c r="N539" s="180"/>
      <c r="O539" s="179"/>
    </row>
    <row r="540" spans="1:15" s="164" customFormat="1" ht="12.75" customHeight="1" x14ac:dyDescent="0.25">
      <c r="A540" s="255"/>
      <c r="B540" s="443"/>
      <c r="C540" s="444"/>
      <c r="D540" s="444"/>
      <c r="E540" s="444"/>
      <c r="F540" s="444"/>
      <c r="G540" s="444"/>
      <c r="H540" s="444"/>
      <c r="I540" s="445"/>
      <c r="J540" s="155"/>
      <c r="L540" s="178"/>
      <c r="M540" s="179"/>
      <c r="N540" s="180"/>
      <c r="O540" s="179"/>
    </row>
    <row r="541" spans="1:15" s="164" customFormat="1" ht="15" x14ac:dyDescent="0.25">
      <c r="A541" s="155"/>
      <c r="B541" s="173" t="s">
        <v>215</v>
      </c>
      <c r="C541" s="174"/>
      <c r="D541" s="174"/>
      <c r="E541" s="174"/>
      <c r="F541" s="174"/>
      <c r="G541" s="174"/>
      <c r="H541" s="174"/>
      <c r="I541" s="175"/>
      <c r="J541" s="155"/>
      <c r="L541" s="178"/>
      <c r="M541" s="179"/>
      <c r="N541" s="180"/>
      <c r="O541" s="179"/>
    </row>
    <row r="542" spans="1:15" s="164" customFormat="1" ht="15" x14ac:dyDescent="0.25">
      <c r="A542" s="155"/>
      <c r="B542" s="176" t="s">
        <v>216</v>
      </c>
      <c r="C542" s="168"/>
      <c r="D542" s="169"/>
      <c r="E542" s="170"/>
      <c r="F542" s="169"/>
      <c r="G542" s="169"/>
      <c r="H542" s="169"/>
      <c r="I542" s="171"/>
      <c r="J542" s="155"/>
      <c r="L542" s="178"/>
      <c r="M542" s="179"/>
      <c r="N542" s="180"/>
      <c r="O542" s="179"/>
    </row>
    <row r="543" spans="1:15" s="164" customFormat="1" ht="12.75" customHeight="1" x14ac:dyDescent="0.25">
      <c r="A543" s="255"/>
      <c r="B543" s="440"/>
      <c r="C543" s="441"/>
      <c r="D543" s="441"/>
      <c r="E543" s="441"/>
      <c r="F543" s="441"/>
      <c r="G543" s="441"/>
      <c r="H543" s="441"/>
      <c r="I543" s="442"/>
      <c r="J543" s="155"/>
      <c r="L543" s="178"/>
      <c r="M543" s="179"/>
      <c r="N543" s="180"/>
      <c r="O543" s="179"/>
    </row>
    <row r="544" spans="1:15" s="164" customFormat="1" ht="12.75" customHeight="1" x14ac:dyDescent="0.25">
      <c r="A544" s="255"/>
      <c r="B544" s="440"/>
      <c r="C544" s="441"/>
      <c r="D544" s="441"/>
      <c r="E544" s="441"/>
      <c r="F544" s="441"/>
      <c r="G544" s="441"/>
      <c r="H544" s="441"/>
      <c r="I544" s="442"/>
      <c r="J544" s="155"/>
      <c r="L544" s="178"/>
      <c r="M544" s="179"/>
      <c r="N544" s="180"/>
      <c r="O544" s="179"/>
    </row>
    <row r="545" spans="1:15" s="164" customFormat="1" ht="12.75" customHeight="1" x14ac:dyDescent="0.25">
      <c r="A545" s="255"/>
      <c r="B545" s="440"/>
      <c r="C545" s="441"/>
      <c r="D545" s="441"/>
      <c r="E545" s="441"/>
      <c r="F545" s="441"/>
      <c r="G545" s="441"/>
      <c r="H545" s="441"/>
      <c r="I545" s="442"/>
      <c r="J545" s="155"/>
      <c r="L545" s="178"/>
      <c r="M545" s="179"/>
      <c r="N545" s="180"/>
      <c r="O545" s="179"/>
    </row>
    <row r="546" spans="1:15" s="164" customFormat="1" ht="12.75" customHeight="1" x14ac:dyDescent="0.25">
      <c r="A546" s="255"/>
      <c r="B546" s="440"/>
      <c r="C546" s="441"/>
      <c r="D546" s="441"/>
      <c r="E546" s="441"/>
      <c r="F546" s="441"/>
      <c r="G546" s="441"/>
      <c r="H546" s="441"/>
      <c r="I546" s="442"/>
      <c r="J546" s="155"/>
      <c r="L546" s="178"/>
      <c r="M546" s="179"/>
      <c r="N546" s="180"/>
      <c r="O546" s="179"/>
    </row>
    <row r="547" spans="1:15" s="164" customFormat="1" ht="12.75" customHeight="1" x14ac:dyDescent="0.25">
      <c r="A547" s="255"/>
      <c r="B547" s="443"/>
      <c r="C547" s="444"/>
      <c r="D547" s="444"/>
      <c r="E547" s="444"/>
      <c r="F547" s="444"/>
      <c r="G547" s="444"/>
      <c r="H547" s="444"/>
      <c r="I547" s="445"/>
      <c r="J547" s="155"/>
      <c r="L547" s="178"/>
      <c r="M547" s="179"/>
      <c r="N547" s="180"/>
      <c r="O547" s="179"/>
    </row>
    <row r="548" spans="1:15" s="164" customFormat="1" ht="12.75" customHeight="1" x14ac:dyDescent="0.25">
      <c r="A548" s="155"/>
      <c r="B548" s="181" t="s">
        <v>217</v>
      </c>
      <c r="C548" s="168"/>
      <c r="D548" s="169"/>
      <c r="E548" s="170"/>
      <c r="F548" s="169"/>
      <c r="G548" s="169"/>
      <c r="H548" s="169"/>
      <c r="I548" s="171"/>
      <c r="J548" s="155"/>
      <c r="L548" s="178"/>
      <c r="M548" s="179"/>
      <c r="N548" s="180"/>
      <c r="O548" s="179"/>
    </row>
    <row r="549" spans="1:15" s="164" customFormat="1" ht="12.75" customHeight="1" x14ac:dyDescent="0.25">
      <c r="A549" s="255"/>
      <c r="B549" s="440"/>
      <c r="C549" s="441"/>
      <c r="D549" s="441"/>
      <c r="E549" s="441"/>
      <c r="F549" s="441"/>
      <c r="G549" s="441"/>
      <c r="H549" s="441"/>
      <c r="I549" s="442"/>
      <c r="J549" s="155"/>
      <c r="L549" s="178"/>
      <c r="M549" s="179"/>
      <c r="N549" s="180"/>
      <c r="O549" s="179"/>
    </row>
    <row r="550" spans="1:15" s="164" customFormat="1" ht="12.75" customHeight="1" x14ac:dyDescent="0.25">
      <c r="A550" s="255"/>
      <c r="B550" s="440"/>
      <c r="C550" s="441"/>
      <c r="D550" s="441"/>
      <c r="E550" s="441"/>
      <c r="F550" s="441"/>
      <c r="G550" s="441"/>
      <c r="H550" s="441"/>
      <c r="I550" s="442"/>
      <c r="J550" s="155"/>
      <c r="L550" s="178"/>
      <c r="M550" s="179"/>
      <c r="N550" s="180"/>
      <c r="O550" s="179"/>
    </row>
    <row r="551" spans="1:15" s="164" customFormat="1" ht="12.75" customHeight="1" x14ac:dyDescent="0.25">
      <c r="A551" s="255"/>
      <c r="B551" s="440"/>
      <c r="C551" s="441"/>
      <c r="D551" s="441"/>
      <c r="E551" s="441"/>
      <c r="F551" s="441"/>
      <c r="G551" s="441"/>
      <c r="H551" s="441"/>
      <c r="I551" s="442"/>
      <c r="J551" s="155"/>
      <c r="L551" s="178"/>
      <c r="M551" s="179"/>
      <c r="N551" s="180"/>
      <c r="O551" s="179"/>
    </row>
    <row r="552" spans="1:15" s="164" customFormat="1" ht="12.75" customHeight="1" x14ac:dyDescent="0.25">
      <c r="A552" s="255"/>
      <c r="B552" s="440"/>
      <c r="C552" s="441"/>
      <c r="D552" s="441"/>
      <c r="E552" s="441"/>
      <c r="F552" s="441"/>
      <c r="G552" s="441"/>
      <c r="H552" s="441"/>
      <c r="I552" s="442"/>
      <c r="J552" s="155"/>
      <c r="L552" s="178"/>
      <c r="M552" s="179"/>
      <c r="N552" s="180"/>
      <c r="O552" s="179"/>
    </row>
    <row r="553" spans="1:15" s="164" customFormat="1" ht="12.75" customHeight="1" x14ac:dyDescent="0.25">
      <c r="A553" s="255"/>
      <c r="B553" s="443"/>
      <c r="C553" s="444"/>
      <c r="D553" s="444"/>
      <c r="E553" s="444"/>
      <c r="F553" s="444"/>
      <c r="G553" s="444"/>
      <c r="H553" s="444"/>
      <c r="I553" s="445"/>
      <c r="J553" s="155"/>
      <c r="L553" s="178"/>
      <c r="M553" s="179"/>
      <c r="N553" s="180"/>
      <c r="O553" s="179"/>
    </row>
    <row r="554" spans="1:15" s="164" customFormat="1" ht="12.75" customHeight="1" x14ac:dyDescent="0.25">
      <c r="A554" s="155"/>
      <c r="B554" s="167" t="s">
        <v>218</v>
      </c>
      <c r="C554" s="168"/>
      <c r="D554" s="169"/>
      <c r="E554" s="170"/>
      <c r="F554" s="169"/>
      <c r="G554" s="169"/>
      <c r="H554" s="169"/>
      <c r="I554" s="171"/>
      <c r="J554" s="155"/>
      <c r="L554" s="178"/>
      <c r="M554" s="179"/>
      <c r="N554" s="180"/>
      <c r="O554" s="179"/>
    </row>
    <row r="555" spans="1:15" s="164" customFormat="1" ht="12.75" customHeight="1" x14ac:dyDescent="0.25">
      <c r="A555" s="255"/>
      <c r="B555" s="440"/>
      <c r="C555" s="441"/>
      <c r="D555" s="441"/>
      <c r="E555" s="441"/>
      <c r="F555" s="441"/>
      <c r="G555" s="441"/>
      <c r="H555" s="441"/>
      <c r="I555" s="442"/>
      <c r="J555" s="155"/>
      <c r="L555" s="178"/>
      <c r="M555" s="179"/>
      <c r="N555" s="180"/>
      <c r="O555" s="179"/>
    </row>
    <row r="556" spans="1:15" s="164" customFormat="1" ht="12.75" customHeight="1" x14ac:dyDescent="0.25">
      <c r="A556" s="255"/>
      <c r="B556" s="440"/>
      <c r="C556" s="441"/>
      <c r="D556" s="441"/>
      <c r="E556" s="441"/>
      <c r="F556" s="441"/>
      <c r="G556" s="441"/>
      <c r="H556" s="441"/>
      <c r="I556" s="442"/>
      <c r="J556" s="155"/>
      <c r="L556" s="178"/>
      <c r="M556" s="179"/>
      <c r="N556" s="180"/>
      <c r="O556" s="179"/>
    </row>
    <row r="557" spans="1:15" s="164" customFormat="1" ht="12.75" customHeight="1" x14ac:dyDescent="0.25">
      <c r="A557" s="255"/>
      <c r="B557" s="440"/>
      <c r="C557" s="441"/>
      <c r="D557" s="441"/>
      <c r="E557" s="441"/>
      <c r="F557" s="441"/>
      <c r="G557" s="441"/>
      <c r="H557" s="441"/>
      <c r="I557" s="442"/>
      <c r="J557" s="155"/>
      <c r="L557" s="178"/>
      <c r="M557" s="179"/>
      <c r="N557" s="180"/>
      <c r="O557" s="179"/>
    </row>
    <row r="558" spans="1:15" s="164" customFormat="1" ht="12.75" customHeight="1" x14ac:dyDescent="0.25">
      <c r="A558" s="255"/>
      <c r="B558" s="440"/>
      <c r="C558" s="441"/>
      <c r="D558" s="441"/>
      <c r="E558" s="441"/>
      <c r="F558" s="441"/>
      <c r="G558" s="441"/>
      <c r="H558" s="441"/>
      <c r="I558" s="442"/>
      <c r="J558" s="155"/>
      <c r="L558" s="178"/>
      <c r="M558" s="179"/>
      <c r="N558" s="180"/>
      <c r="O558" s="179"/>
    </row>
    <row r="559" spans="1:15" s="164" customFormat="1" ht="13.5" customHeight="1" thickBot="1" x14ac:dyDescent="0.3">
      <c r="A559" s="255"/>
      <c r="B559" s="446"/>
      <c r="C559" s="447"/>
      <c r="D559" s="447"/>
      <c r="E559" s="447"/>
      <c r="F559" s="447"/>
      <c r="G559" s="447"/>
      <c r="H559" s="447"/>
      <c r="I559" s="448"/>
      <c r="J559" s="155"/>
      <c r="L559" s="178"/>
      <c r="M559" s="179"/>
      <c r="N559" s="180"/>
      <c r="O559" s="179"/>
    </row>
    <row r="560" spans="1:15" s="164" customFormat="1" ht="15" x14ac:dyDescent="0.25">
      <c r="A560" s="155"/>
      <c r="B560" s="182"/>
      <c r="C560" s="168"/>
      <c r="D560" s="169"/>
      <c r="E560" s="170"/>
      <c r="F560" s="169"/>
      <c r="G560" s="169"/>
      <c r="H560" s="169"/>
      <c r="J560" s="155"/>
      <c r="L560" s="178"/>
      <c r="M560" s="179"/>
      <c r="N560" s="180"/>
      <c r="O560" s="179"/>
    </row>
    <row r="561" spans="1:15" x14ac:dyDescent="0.25">
      <c r="A561" s="155"/>
      <c r="G561" s="127" t="str">
        <f>IF('F0 Etat des lieux '!$C$13="","",'F0 Etat des lieux '!$C$13)</f>
        <v/>
      </c>
    </row>
    <row r="562" spans="1:15" x14ac:dyDescent="0.25">
      <c r="A562" s="155"/>
      <c r="G562" s="127" t="str">
        <f>IF('F0 Etat des lieux '!$C$14="","",'F0 Etat des lieux '!$C$14)</f>
        <v/>
      </c>
    </row>
    <row r="563" spans="1:15" x14ac:dyDescent="0.25">
      <c r="A563" s="155"/>
    </row>
    <row r="564" spans="1:15" x14ac:dyDescent="0.25">
      <c r="A564" s="155"/>
    </row>
    <row r="565" spans="1:15" ht="15.75" x14ac:dyDescent="0.25">
      <c r="A565" s="155"/>
      <c r="D565" s="452" t="s">
        <v>200</v>
      </c>
      <c r="E565" s="453"/>
      <c r="F565" s="453"/>
      <c r="G565" s="453"/>
      <c r="H565" s="453"/>
      <c r="I565" s="454"/>
      <c r="N565" s="183"/>
      <c r="O565" s="184"/>
    </row>
    <row r="566" spans="1:15" x14ac:dyDescent="0.25">
      <c r="A566" s="155"/>
      <c r="B566" s="126">
        <f>B510+1</f>
        <v>11</v>
      </c>
      <c r="D566" s="137"/>
      <c r="E566" s="138"/>
      <c r="F566" s="138"/>
      <c r="G566" s="138"/>
      <c r="H566" s="138"/>
      <c r="I566" s="139"/>
    </row>
    <row r="567" spans="1:15" x14ac:dyDescent="0.25">
      <c r="A567" s="155"/>
      <c r="D567" s="140" t="str">
        <f>"Fiche action n° "&amp;B566</f>
        <v>Fiche action n° 11</v>
      </c>
      <c r="E567" s="138"/>
      <c r="F567" s="138"/>
      <c r="G567" s="138"/>
      <c r="H567" s="138"/>
      <c r="I567" s="139"/>
    </row>
    <row r="568" spans="1:15" ht="15.75" x14ac:dyDescent="0.25">
      <c r="A568" s="155"/>
      <c r="D568" s="141" t="s">
        <v>201</v>
      </c>
      <c r="E568" s="455" t="str">
        <f>IF(ISNA(VLOOKUP(D567,'F2 Objectifs'!$A$1:$F$82,2,FALSE)),"",VLOOKUP(D567,'F2 Objectifs'!$A$1:$F$82,2,FALSE))</f>
        <v>Action 3 de l'objectif 2 de l'axe 1</v>
      </c>
      <c r="F568" s="455"/>
      <c r="G568" s="455"/>
      <c r="H568" s="455"/>
      <c r="I568" s="456"/>
    </row>
    <row r="569" spans="1:15" ht="13.5" thickBot="1" x14ac:dyDescent="0.3">
      <c r="A569" s="155"/>
    </row>
    <row r="570" spans="1:15" ht="20.100000000000001" customHeight="1" x14ac:dyDescent="0.25">
      <c r="A570" s="155"/>
      <c r="B570" s="449" t="str">
        <f>IF(ISNA(VLOOKUP(D567,'F2 Objectifs'!$A$1:$F$82,3,FALSE)),"",VLOOKUP(D567,'F2 Objectifs'!$A$1:$F$82,3,FALSE))</f>
        <v xml:space="preserve">Axe 1 : connaître, comprendre et utiliser les langages  </v>
      </c>
      <c r="C570" s="450"/>
      <c r="D570" s="450"/>
      <c r="E570" s="450"/>
      <c r="F570" s="450"/>
      <c r="G570" s="450"/>
      <c r="H570" s="450"/>
      <c r="I570" s="451"/>
    </row>
    <row r="571" spans="1:15" ht="20.100000000000001" customHeight="1" x14ac:dyDescent="0.25">
      <c r="A571" s="155"/>
      <c r="B571" s="142" t="s">
        <v>220</v>
      </c>
      <c r="C571" s="457" t="str">
        <f>IF(ISNA(VLOOKUP(D567,'F2 Objectifs'!$A$1:$F$82,4,FALSE)),"",VLOOKUP(D567,'F2 Objectifs'!$A$1:$F$82,4,FALSE))</f>
        <v>Objectif 2 de l'axe 1</v>
      </c>
      <c r="D571" s="457"/>
      <c r="E571" s="457"/>
      <c r="F571" s="457"/>
      <c r="G571" s="457"/>
      <c r="H571" s="457"/>
      <c r="I571" s="458"/>
    </row>
    <row r="572" spans="1:15" ht="20.100000000000001" customHeight="1" thickBot="1" x14ac:dyDescent="0.3">
      <c r="A572" s="155"/>
      <c r="B572" s="143" t="s">
        <v>221</v>
      </c>
      <c r="C572" s="459" t="str">
        <f>IF(ISNA(VLOOKUP(D567,'F2 Objectifs'!$A$1:$F$82,5,FALSE)),"",VLOOKUP(D567,'F2 Objectifs'!$A$1:$F$82,5,FALSE))</f>
        <v>Indicateur de l'objectif 2 de l'axe 1</v>
      </c>
      <c r="D572" s="459"/>
      <c r="E572" s="459"/>
      <c r="F572" s="459"/>
      <c r="G572" s="459"/>
      <c r="H572" s="459"/>
      <c r="I572" s="460"/>
    </row>
    <row r="573" spans="1:15" s="146" customFormat="1" thickBot="1" x14ac:dyDescent="0.3">
      <c r="A573" s="155"/>
      <c r="B573" s="144"/>
      <c r="C573" s="145"/>
      <c r="D573" s="145"/>
      <c r="E573" s="145"/>
      <c r="F573" s="145"/>
      <c r="G573" s="145"/>
      <c r="L573" s="186"/>
      <c r="M573" s="129"/>
      <c r="N573" s="130"/>
      <c r="O573" s="129"/>
    </row>
    <row r="574" spans="1:15" ht="13.5" customHeight="1" x14ac:dyDescent="0.25">
      <c r="A574" s="155"/>
      <c r="B574" s="147"/>
      <c r="C574" s="467" t="s">
        <v>223</v>
      </c>
      <c r="D574" s="468"/>
      <c r="E574" s="468"/>
      <c r="F574" s="468"/>
      <c r="G574" s="468"/>
      <c r="H574" s="469"/>
    </row>
    <row r="575" spans="1:15" ht="20.100000000000001" customHeight="1" x14ac:dyDescent="0.25">
      <c r="A575" s="155"/>
      <c r="C575" s="148" t="s">
        <v>202</v>
      </c>
      <c r="D575" s="149" t="s">
        <v>203</v>
      </c>
      <c r="E575" s="149" t="s">
        <v>204</v>
      </c>
      <c r="F575" s="149" t="s">
        <v>205</v>
      </c>
      <c r="G575" s="149" t="s">
        <v>206</v>
      </c>
      <c r="H575" s="465" t="s">
        <v>222</v>
      </c>
    </row>
    <row r="576" spans="1:15" ht="20.100000000000001" customHeight="1" x14ac:dyDescent="0.25">
      <c r="A576" s="155"/>
      <c r="C576" s="148" t="s">
        <v>207</v>
      </c>
      <c r="D576" s="149" t="s">
        <v>208</v>
      </c>
      <c r="E576" s="149" t="s">
        <v>209</v>
      </c>
      <c r="F576" s="149" t="s">
        <v>210</v>
      </c>
      <c r="G576" s="149" t="s">
        <v>219</v>
      </c>
      <c r="H576" s="466"/>
    </row>
    <row r="577" spans="1:15" ht="20.100000000000001" customHeight="1" thickBot="1" x14ac:dyDescent="0.3">
      <c r="A577" s="155"/>
      <c r="C577" s="150"/>
      <c r="D577" s="151"/>
      <c r="E577" s="152" t="s">
        <v>211</v>
      </c>
      <c r="F577" s="153"/>
      <c r="G577" s="151"/>
      <c r="H577" s="154"/>
    </row>
    <row r="578" spans="1:15" s="155" customFormat="1" thickBot="1" x14ac:dyDescent="0.3">
      <c r="C578" s="156"/>
      <c r="D578" s="157"/>
      <c r="E578" s="158"/>
      <c r="F578" s="157"/>
      <c r="G578" s="157"/>
      <c r="H578" s="157"/>
      <c r="L578" s="187"/>
      <c r="M578" s="179"/>
      <c r="N578" s="180"/>
      <c r="O578" s="179"/>
    </row>
    <row r="579" spans="1:15" s="164" customFormat="1" ht="15" x14ac:dyDescent="0.25">
      <c r="A579" s="155"/>
      <c r="B579" s="159" t="s">
        <v>212</v>
      </c>
      <c r="C579" s="160"/>
      <c r="D579" s="161"/>
      <c r="E579" s="162"/>
      <c r="F579" s="161"/>
      <c r="G579" s="161"/>
      <c r="H579" s="161"/>
      <c r="I579" s="163"/>
      <c r="J579" s="155"/>
      <c r="L579" s="178"/>
      <c r="M579" s="179"/>
      <c r="N579" s="180"/>
      <c r="O579" s="179"/>
    </row>
    <row r="580" spans="1:15" s="164" customFormat="1" ht="15" customHeight="1" x14ac:dyDescent="0.25">
      <c r="A580" s="255"/>
      <c r="B580" s="440"/>
      <c r="C580" s="441"/>
      <c r="D580" s="441"/>
      <c r="E580" s="441"/>
      <c r="F580" s="441"/>
      <c r="G580" s="441"/>
      <c r="H580" s="441"/>
      <c r="I580" s="442"/>
      <c r="J580" s="155"/>
      <c r="L580" s="178"/>
      <c r="M580" s="179"/>
      <c r="N580" s="180"/>
      <c r="O580" s="179"/>
    </row>
    <row r="581" spans="1:15" s="164" customFormat="1" ht="15" customHeight="1" x14ac:dyDescent="0.25">
      <c r="A581" s="255"/>
      <c r="B581" s="440"/>
      <c r="C581" s="441"/>
      <c r="D581" s="441"/>
      <c r="E581" s="441"/>
      <c r="F581" s="441"/>
      <c r="G581" s="441"/>
      <c r="H581" s="441"/>
      <c r="I581" s="442"/>
      <c r="J581" s="155"/>
      <c r="L581" s="178"/>
      <c r="M581" s="179"/>
      <c r="N581" s="180"/>
      <c r="O581" s="179"/>
    </row>
    <row r="582" spans="1:15" s="164" customFormat="1" ht="15" customHeight="1" x14ac:dyDescent="0.25">
      <c r="A582" s="255"/>
      <c r="B582" s="440"/>
      <c r="C582" s="441"/>
      <c r="D582" s="441"/>
      <c r="E582" s="441"/>
      <c r="F582" s="441"/>
      <c r="G582" s="441"/>
      <c r="H582" s="441"/>
      <c r="I582" s="442"/>
      <c r="J582" s="155"/>
      <c r="L582" s="178"/>
      <c r="M582" s="179"/>
      <c r="N582" s="180"/>
      <c r="O582" s="179"/>
    </row>
    <row r="583" spans="1:15" s="164" customFormat="1" ht="15" customHeight="1" x14ac:dyDescent="0.25">
      <c r="A583" s="255"/>
      <c r="B583" s="440"/>
      <c r="C583" s="441"/>
      <c r="D583" s="441"/>
      <c r="E583" s="441"/>
      <c r="F583" s="441"/>
      <c r="G583" s="441"/>
      <c r="H583" s="441"/>
      <c r="I583" s="442"/>
      <c r="J583" s="155"/>
      <c r="L583" s="178"/>
      <c r="M583" s="179"/>
      <c r="N583" s="180"/>
      <c r="O583" s="179"/>
    </row>
    <row r="584" spans="1:15" s="164" customFormat="1" ht="12.75" customHeight="1" x14ac:dyDescent="0.25">
      <c r="A584" s="255"/>
      <c r="B584" s="443"/>
      <c r="C584" s="444"/>
      <c r="D584" s="444"/>
      <c r="E584" s="444"/>
      <c r="F584" s="444"/>
      <c r="G584" s="444"/>
      <c r="H584" s="444"/>
      <c r="I584" s="445"/>
      <c r="J584" s="155"/>
      <c r="L584" s="178"/>
      <c r="M584" s="179"/>
      <c r="N584" s="180"/>
      <c r="O584" s="179"/>
    </row>
    <row r="585" spans="1:15" s="164" customFormat="1" ht="15" x14ac:dyDescent="0.25">
      <c r="A585" s="155"/>
      <c r="B585" s="167" t="s">
        <v>213</v>
      </c>
      <c r="C585" s="168"/>
      <c r="D585" s="169"/>
      <c r="E585" s="170"/>
      <c r="F585" s="169"/>
      <c r="G585" s="169"/>
      <c r="H585" s="169"/>
      <c r="I585" s="171"/>
      <c r="J585" s="155"/>
      <c r="L585" s="178"/>
      <c r="M585" s="179"/>
      <c r="N585" s="180"/>
      <c r="O585" s="179"/>
    </row>
    <row r="586" spans="1:15" s="164" customFormat="1" ht="12.75" customHeight="1" x14ac:dyDescent="0.25">
      <c r="A586" s="255"/>
      <c r="B586" s="440"/>
      <c r="C586" s="441"/>
      <c r="D586" s="441"/>
      <c r="E586" s="441"/>
      <c r="F586" s="441"/>
      <c r="G586" s="441"/>
      <c r="H586" s="441"/>
      <c r="I586" s="442"/>
      <c r="J586" s="155"/>
      <c r="L586" s="178"/>
      <c r="M586" s="179"/>
      <c r="N586" s="180"/>
      <c r="O586" s="179"/>
    </row>
    <row r="587" spans="1:15" s="164" customFormat="1" ht="12.75" customHeight="1" x14ac:dyDescent="0.25">
      <c r="A587" s="255"/>
      <c r="B587" s="440"/>
      <c r="C587" s="441"/>
      <c r="D587" s="441"/>
      <c r="E587" s="441"/>
      <c r="F587" s="441"/>
      <c r="G587" s="441"/>
      <c r="H587" s="441"/>
      <c r="I587" s="442"/>
      <c r="J587" s="155"/>
      <c r="L587" s="178"/>
      <c r="M587" s="179"/>
      <c r="N587" s="180"/>
      <c r="O587" s="179"/>
    </row>
    <row r="588" spans="1:15" s="164" customFormat="1" ht="12.75" customHeight="1" x14ac:dyDescent="0.25">
      <c r="A588" s="255"/>
      <c r="B588" s="440"/>
      <c r="C588" s="441"/>
      <c r="D588" s="441"/>
      <c r="E588" s="441"/>
      <c r="F588" s="441"/>
      <c r="G588" s="441"/>
      <c r="H588" s="441"/>
      <c r="I588" s="442"/>
      <c r="J588" s="155"/>
      <c r="L588" s="178"/>
      <c r="M588" s="179"/>
      <c r="N588" s="180"/>
      <c r="O588" s="179"/>
    </row>
    <row r="589" spans="1:15" s="164" customFormat="1" ht="12.75" customHeight="1" x14ac:dyDescent="0.25">
      <c r="A589" s="255"/>
      <c r="B589" s="440"/>
      <c r="C589" s="441"/>
      <c r="D589" s="441"/>
      <c r="E589" s="441"/>
      <c r="F589" s="441"/>
      <c r="G589" s="441"/>
      <c r="H589" s="441"/>
      <c r="I589" s="442"/>
      <c r="J589" s="155"/>
      <c r="L589" s="178"/>
      <c r="M589" s="179"/>
      <c r="N589" s="180"/>
      <c r="O589" s="179"/>
    </row>
    <row r="590" spans="1:15" s="164" customFormat="1" ht="12.75" customHeight="1" x14ac:dyDescent="0.25">
      <c r="A590" s="255"/>
      <c r="B590" s="443"/>
      <c r="C590" s="444"/>
      <c r="D590" s="444"/>
      <c r="E590" s="444"/>
      <c r="F590" s="444"/>
      <c r="G590" s="444"/>
      <c r="H590" s="444"/>
      <c r="I590" s="445"/>
      <c r="J590" s="155"/>
      <c r="L590" s="178"/>
      <c r="M590" s="179"/>
      <c r="N590" s="180"/>
      <c r="O590" s="179"/>
    </row>
    <row r="591" spans="1:15" s="164" customFormat="1" ht="12.75" customHeight="1" x14ac:dyDescent="0.3">
      <c r="A591" s="155"/>
      <c r="B591" s="167" t="s">
        <v>214</v>
      </c>
      <c r="C591" s="168"/>
      <c r="D591" s="169"/>
      <c r="E591" s="170"/>
      <c r="F591" s="169"/>
      <c r="G591" s="169"/>
      <c r="H591" s="169"/>
      <c r="I591" s="171"/>
      <c r="J591" s="155"/>
      <c r="L591" s="178"/>
      <c r="M591" s="179"/>
      <c r="N591" s="180"/>
      <c r="O591" s="179"/>
    </row>
    <row r="592" spans="1:15" s="164" customFormat="1" ht="12.75" customHeight="1" x14ac:dyDescent="0.25">
      <c r="A592" s="255"/>
      <c r="B592" s="440"/>
      <c r="C592" s="441"/>
      <c r="D592" s="441"/>
      <c r="E592" s="441"/>
      <c r="F592" s="441"/>
      <c r="G592" s="441"/>
      <c r="H592" s="441"/>
      <c r="I592" s="442"/>
      <c r="J592" s="155"/>
      <c r="L592" s="178"/>
      <c r="M592" s="179"/>
      <c r="N592" s="180"/>
      <c r="O592" s="179"/>
    </row>
    <row r="593" spans="1:15" s="164" customFormat="1" ht="12.75" customHeight="1" x14ac:dyDescent="0.25">
      <c r="A593" s="255"/>
      <c r="B593" s="440"/>
      <c r="C593" s="441"/>
      <c r="D593" s="441"/>
      <c r="E593" s="441"/>
      <c r="F593" s="441"/>
      <c r="G593" s="441"/>
      <c r="H593" s="441"/>
      <c r="I593" s="442"/>
      <c r="J593" s="155"/>
      <c r="L593" s="178"/>
      <c r="M593" s="179"/>
      <c r="N593" s="180"/>
      <c r="O593" s="179"/>
    </row>
    <row r="594" spans="1:15" s="164" customFormat="1" ht="12.75" customHeight="1" x14ac:dyDescent="0.25">
      <c r="A594" s="255"/>
      <c r="B594" s="440"/>
      <c r="C594" s="441"/>
      <c r="D594" s="441"/>
      <c r="E594" s="441"/>
      <c r="F594" s="441"/>
      <c r="G594" s="441"/>
      <c r="H594" s="441"/>
      <c r="I594" s="442"/>
      <c r="J594" s="155"/>
      <c r="L594" s="178"/>
      <c r="M594" s="179"/>
      <c r="N594" s="180"/>
      <c r="O594" s="179"/>
    </row>
    <row r="595" spans="1:15" s="164" customFormat="1" ht="12.75" customHeight="1" x14ac:dyDescent="0.25">
      <c r="A595" s="255"/>
      <c r="B595" s="440"/>
      <c r="C595" s="441"/>
      <c r="D595" s="441"/>
      <c r="E595" s="441"/>
      <c r="F595" s="441"/>
      <c r="G595" s="441"/>
      <c r="H595" s="441"/>
      <c r="I595" s="442"/>
      <c r="J595" s="155"/>
      <c r="L595" s="178"/>
      <c r="M595" s="179"/>
      <c r="N595" s="180"/>
      <c r="O595" s="179"/>
    </row>
    <row r="596" spans="1:15" s="164" customFormat="1" ht="12.75" customHeight="1" x14ac:dyDescent="0.25">
      <c r="A596" s="255"/>
      <c r="B596" s="443"/>
      <c r="C596" s="444"/>
      <c r="D596" s="444"/>
      <c r="E596" s="444"/>
      <c r="F596" s="444"/>
      <c r="G596" s="444"/>
      <c r="H596" s="444"/>
      <c r="I596" s="445"/>
      <c r="J596" s="155"/>
      <c r="L596" s="178"/>
      <c r="M596" s="179"/>
      <c r="N596" s="180"/>
      <c r="O596" s="179"/>
    </row>
    <row r="597" spans="1:15" s="164" customFormat="1" ht="15" x14ac:dyDescent="0.25">
      <c r="A597" s="155"/>
      <c r="B597" s="173" t="s">
        <v>215</v>
      </c>
      <c r="C597" s="174"/>
      <c r="D597" s="174"/>
      <c r="E597" s="174"/>
      <c r="F597" s="174"/>
      <c r="G597" s="174"/>
      <c r="H597" s="174"/>
      <c r="I597" s="175"/>
      <c r="J597" s="155"/>
      <c r="L597" s="178"/>
      <c r="M597" s="179"/>
      <c r="N597" s="180"/>
      <c r="O597" s="179"/>
    </row>
    <row r="598" spans="1:15" s="164" customFormat="1" ht="15" x14ac:dyDescent="0.25">
      <c r="A598" s="155"/>
      <c r="B598" s="176" t="s">
        <v>216</v>
      </c>
      <c r="C598" s="168"/>
      <c r="D598" s="169"/>
      <c r="E598" s="170"/>
      <c r="F598" s="169"/>
      <c r="G598" s="169"/>
      <c r="H598" s="169"/>
      <c r="I598" s="171"/>
      <c r="J598" s="155"/>
      <c r="L598" s="178"/>
      <c r="M598" s="179"/>
      <c r="N598" s="180"/>
      <c r="O598" s="179"/>
    </row>
    <row r="599" spans="1:15" s="164" customFormat="1" ht="12.75" customHeight="1" x14ac:dyDescent="0.25">
      <c r="A599" s="255"/>
      <c r="B599" s="440"/>
      <c r="C599" s="441"/>
      <c r="D599" s="441"/>
      <c r="E599" s="441"/>
      <c r="F599" s="441"/>
      <c r="G599" s="441"/>
      <c r="H599" s="441"/>
      <c r="I599" s="442"/>
      <c r="J599" s="155"/>
      <c r="L599" s="178"/>
      <c r="M599" s="179"/>
      <c r="N599" s="180"/>
      <c r="O599" s="179"/>
    </row>
    <row r="600" spans="1:15" s="164" customFormat="1" ht="12.75" customHeight="1" x14ac:dyDescent="0.25">
      <c r="A600" s="255"/>
      <c r="B600" s="440"/>
      <c r="C600" s="441"/>
      <c r="D600" s="441"/>
      <c r="E600" s="441"/>
      <c r="F600" s="441"/>
      <c r="G600" s="441"/>
      <c r="H600" s="441"/>
      <c r="I600" s="442"/>
      <c r="J600" s="155"/>
      <c r="L600" s="178"/>
      <c r="M600" s="179"/>
      <c r="N600" s="180"/>
      <c r="O600" s="179"/>
    </row>
    <row r="601" spans="1:15" s="164" customFormat="1" ht="12.75" customHeight="1" x14ac:dyDescent="0.25">
      <c r="A601" s="255"/>
      <c r="B601" s="440"/>
      <c r="C601" s="441"/>
      <c r="D601" s="441"/>
      <c r="E601" s="441"/>
      <c r="F601" s="441"/>
      <c r="G601" s="441"/>
      <c r="H601" s="441"/>
      <c r="I601" s="442"/>
      <c r="J601" s="155"/>
      <c r="L601" s="178"/>
      <c r="M601" s="179"/>
      <c r="N601" s="180"/>
      <c r="O601" s="179"/>
    </row>
    <row r="602" spans="1:15" s="164" customFormat="1" ht="12.75" customHeight="1" x14ac:dyDescent="0.25">
      <c r="A602" s="255"/>
      <c r="B602" s="440"/>
      <c r="C602" s="441"/>
      <c r="D602" s="441"/>
      <c r="E602" s="441"/>
      <c r="F602" s="441"/>
      <c r="G602" s="441"/>
      <c r="H602" s="441"/>
      <c r="I602" s="442"/>
      <c r="J602" s="155"/>
      <c r="L602" s="178"/>
      <c r="M602" s="179"/>
      <c r="N602" s="180"/>
      <c r="O602" s="179"/>
    </row>
    <row r="603" spans="1:15" s="164" customFormat="1" ht="12.75" customHeight="1" x14ac:dyDescent="0.25">
      <c r="A603" s="255"/>
      <c r="B603" s="443"/>
      <c r="C603" s="444"/>
      <c r="D603" s="444"/>
      <c r="E603" s="444"/>
      <c r="F603" s="444"/>
      <c r="G603" s="444"/>
      <c r="H603" s="444"/>
      <c r="I603" s="445"/>
      <c r="J603" s="155"/>
      <c r="L603" s="178"/>
      <c r="M603" s="179"/>
      <c r="N603" s="180"/>
      <c r="O603" s="179"/>
    </row>
    <row r="604" spans="1:15" s="164" customFormat="1" ht="12.75" customHeight="1" x14ac:dyDescent="0.25">
      <c r="A604" s="155"/>
      <c r="B604" s="181" t="s">
        <v>217</v>
      </c>
      <c r="C604" s="168"/>
      <c r="D604" s="169"/>
      <c r="E604" s="170"/>
      <c r="F604" s="169"/>
      <c r="G604" s="169"/>
      <c r="H604" s="169"/>
      <c r="I604" s="171"/>
      <c r="J604" s="155"/>
      <c r="L604" s="178"/>
      <c r="M604" s="179"/>
      <c r="N604" s="180"/>
      <c r="O604" s="179"/>
    </row>
    <row r="605" spans="1:15" s="164" customFormat="1" ht="12.75" customHeight="1" x14ac:dyDescent="0.25">
      <c r="A605" s="255"/>
      <c r="B605" s="440"/>
      <c r="C605" s="441"/>
      <c r="D605" s="441"/>
      <c r="E605" s="441"/>
      <c r="F605" s="441"/>
      <c r="G605" s="441"/>
      <c r="H605" s="441"/>
      <c r="I605" s="442"/>
      <c r="J605" s="155"/>
      <c r="L605" s="178"/>
      <c r="M605" s="179"/>
      <c r="N605" s="180"/>
      <c r="O605" s="179"/>
    </row>
    <row r="606" spans="1:15" s="164" customFormat="1" ht="12.75" customHeight="1" x14ac:dyDescent="0.25">
      <c r="A606" s="255"/>
      <c r="B606" s="440"/>
      <c r="C606" s="441"/>
      <c r="D606" s="441"/>
      <c r="E606" s="441"/>
      <c r="F606" s="441"/>
      <c r="G606" s="441"/>
      <c r="H606" s="441"/>
      <c r="I606" s="442"/>
      <c r="J606" s="155"/>
      <c r="L606" s="178"/>
      <c r="M606" s="179"/>
      <c r="N606" s="180"/>
      <c r="O606" s="179"/>
    </row>
    <row r="607" spans="1:15" s="164" customFormat="1" ht="12.75" customHeight="1" x14ac:dyDescent="0.25">
      <c r="A607" s="255"/>
      <c r="B607" s="440"/>
      <c r="C607" s="441"/>
      <c r="D607" s="441"/>
      <c r="E607" s="441"/>
      <c r="F607" s="441"/>
      <c r="G607" s="441"/>
      <c r="H607" s="441"/>
      <c r="I607" s="442"/>
      <c r="J607" s="155"/>
      <c r="L607" s="178"/>
      <c r="M607" s="179"/>
      <c r="N607" s="180"/>
      <c r="O607" s="179"/>
    </row>
    <row r="608" spans="1:15" s="164" customFormat="1" ht="12.75" customHeight="1" x14ac:dyDescent="0.25">
      <c r="A608" s="255"/>
      <c r="B608" s="440"/>
      <c r="C608" s="441"/>
      <c r="D608" s="441"/>
      <c r="E608" s="441"/>
      <c r="F608" s="441"/>
      <c r="G608" s="441"/>
      <c r="H608" s="441"/>
      <c r="I608" s="442"/>
      <c r="J608" s="155"/>
      <c r="L608" s="178"/>
      <c r="M608" s="179"/>
      <c r="N608" s="180"/>
      <c r="O608" s="179"/>
    </row>
    <row r="609" spans="1:15" s="164" customFormat="1" ht="12.75" customHeight="1" x14ac:dyDescent="0.25">
      <c r="A609" s="255"/>
      <c r="B609" s="443"/>
      <c r="C609" s="444"/>
      <c r="D609" s="444"/>
      <c r="E609" s="444"/>
      <c r="F609" s="444"/>
      <c r="G609" s="444"/>
      <c r="H609" s="444"/>
      <c r="I609" s="445"/>
      <c r="J609" s="155"/>
      <c r="L609" s="178"/>
      <c r="M609" s="179"/>
      <c r="N609" s="180"/>
      <c r="O609" s="179"/>
    </row>
    <row r="610" spans="1:15" s="164" customFormat="1" ht="12.75" customHeight="1" x14ac:dyDescent="0.25">
      <c r="A610" s="155"/>
      <c r="B610" s="167" t="s">
        <v>218</v>
      </c>
      <c r="C610" s="168"/>
      <c r="D610" s="169"/>
      <c r="E610" s="170"/>
      <c r="F610" s="169"/>
      <c r="G610" s="169"/>
      <c r="H610" s="169"/>
      <c r="I610" s="171"/>
      <c r="J610" s="155"/>
      <c r="L610" s="178"/>
      <c r="M610" s="179"/>
      <c r="N610" s="180"/>
      <c r="O610" s="179"/>
    </row>
    <row r="611" spans="1:15" s="164" customFormat="1" ht="12.75" customHeight="1" x14ac:dyDescent="0.25">
      <c r="A611" s="255"/>
      <c r="B611" s="440"/>
      <c r="C611" s="441"/>
      <c r="D611" s="441"/>
      <c r="E611" s="441"/>
      <c r="F611" s="441"/>
      <c r="G611" s="441"/>
      <c r="H611" s="441"/>
      <c r="I611" s="442"/>
      <c r="J611" s="155"/>
      <c r="L611" s="178"/>
      <c r="M611" s="179"/>
      <c r="N611" s="180"/>
      <c r="O611" s="179"/>
    </row>
    <row r="612" spans="1:15" s="164" customFormat="1" ht="12.75" customHeight="1" x14ac:dyDescent="0.25">
      <c r="A612" s="255"/>
      <c r="B612" s="440"/>
      <c r="C612" s="441"/>
      <c r="D612" s="441"/>
      <c r="E612" s="441"/>
      <c r="F612" s="441"/>
      <c r="G612" s="441"/>
      <c r="H612" s="441"/>
      <c r="I612" s="442"/>
      <c r="J612" s="155"/>
      <c r="L612" s="178"/>
      <c r="M612" s="179"/>
      <c r="N612" s="180"/>
      <c r="O612" s="179"/>
    </row>
    <row r="613" spans="1:15" s="164" customFormat="1" ht="12.75" customHeight="1" x14ac:dyDescent="0.25">
      <c r="A613" s="255"/>
      <c r="B613" s="440"/>
      <c r="C613" s="441"/>
      <c r="D613" s="441"/>
      <c r="E613" s="441"/>
      <c r="F613" s="441"/>
      <c r="G613" s="441"/>
      <c r="H613" s="441"/>
      <c r="I613" s="442"/>
      <c r="J613" s="155"/>
      <c r="L613" s="178"/>
      <c r="M613" s="179"/>
      <c r="N613" s="180"/>
      <c r="O613" s="179"/>
    </row>
    <row r="614" spans="1:15" s="164" customFormat="1" ht="12.75" customHeight="1" x14ac:dyDescent="0.25">
      <c r="A614" s="255"/>
      <c r="B614" s="440"/>
      <c r="C614" s="441"/>
      <c r="D614" s="441"/>
      <c r="E614" s="441"/>
      <c r="F614" s="441"/>
      <c r="G614" s="441"/>
      <c r="H614" s="441"/>
      <c r="I614" s="442"/>
      <c r="J614" s="155"/>
      <c r="L614" s="178"/>
      <c r="M614" s="179"/>
      <c r="N614" s="180"/>
      <c r="O614" s="179"/>
    </row>
    <row r="615" spans="1:15" s="164" customFormat="1" ht="13.5" customHeight="1" thickBot="1" x14ac:dyDescent="0.3">
      <c r="A615" s="255"/>
      <c r="B615" s="446"/>
      <c r="C615" s="447"/>
      <c r="D615" s="447"/>
      <c r="E615" s="447"/>
      <c r="F615" s="447"/>
      <c r="G615" s="447"/>
      <c r="H615" s="447"/>
      <c r="I615" s="448"/>
      <c r="J615" s="155"/>
      <c r="L615" s="178"/>
      <c r="M615" s="179"/>
      <c r="N615" s="180"/>
      <c r="O615" s="179"/>
    </row>
    <row r="616" spans="1:15" s="164" customFormat="1" ht="15" x14ac:dyDescent="0.25">
      <c r="A616" s="155"/>
      <c r="B616" s="182"/>
      <c r="C616" s="168"/>
      <c r="D616" s="169"/>
      <c r="E616" s="170"/>
      <c r="F616" s="169"/>
      <c r="G616" s="169"/>
      <c r="H616" s="169"/>
      <c r="J616" s="155"/>
      <c r="L616" s="178"/>
      <c r="M616" s="179"/>
      <c r="N616" s="180"/>
      <c r="O616" s="179"/>
    </row>
    <row r="617" spans="1:15" x14ac:dyDescent="0.25">
      <c r="A617" s="155"/>
      <c r="G617" s="127" t="str">
        <f>IF('F0 Etat des lieux '!$C$13="","",'F0 Etat des lieux '!$C$13)</f>
        <v/>
      </c>
    </row>
    <row r="618" spans="1:15" x14ac:dyDescent="0.25">
      <c r="A618" s="155"/>
      <c r="G618" s="127" t="str">
        <f>IF('F0 Etat des lieux '!$C$14="","",'F0 Etat des lieux '!$C$14)</f>
        <v/>
      </c>
    </row>
    <row r="619" spans="1:15" x14ac:dyDescent="0.25">
      <c r="A619" s="155"/>
    </row>
    <row r="620" spans="1:15" x14ac:dyDescent="0.25">
      <c r="A620" s="155"/>
    </row>
    <row r="621" spans="1:15" ht="15.75" x14ac:dyDescent="0.25">
      <c r="A621" s="155"/>
      <c r="D621" s="452" t="s">
        <v>200</v>
      </c>
      <c r="E621" s="453"/>
      <c r="F621" s="453"/>
      <c r="G621" s="453"/>
      <c r="H621" s="453"/>
      <c r="I621" s="454"/>
      <c r="N621" s="183"/>
      <c r="O621" s="184"/>
    </row>
    <row r="622" spans="1:15" x14ac:dyDescent="0.25">
      <c r="A622" s="155"/>
      <c r="B622" s="126">
        <f>B566+1</f>
        <v>12</v>
      </c>
      <c r="D622" s="137"/>
      <c r="E622" s="138"/>
      <c r="F622" s="138"/>
      <c r="G622" s="138"/>
      <c r="H622" s="138"/>
      <c r="I622" s="139"/>
    </row>
    <row r="623" spans="1:15" x14ac:dyDescent="0.25">
      <c r="A623" s="155"/>
      <c r="D623" s="140" t="str">
        <f>"Fiche action n° "&amp;B622</f>
        <v>Fiche action n° 12</v>
      </c>
      <c r="E623" s="138"/>
      <c r="F623" s="138"/>
      <c r="G623" s="138"/>
      <c r="H623" s="138"/>
      <c r="I623" s="139"/>
    </row>
    <row r="624" spans="1:15" ht="15.75" x14ac:dyDescent="0.25">
      <c r="A624" s="155"/>
      <c r="D624" s="141" t="s">
        <v>201</v>
      </c>
      <c r="E624" s="455" t="str">
        <f>IF(ISNA(VLOOKUP(D623,'F2 Objectifs'!$A$1:$F$82,2,FALSE)),"",VLOOKUP(D623,'F2 Objectifs'!$A$1:$F$82,2,FALSE))</f>
        <v>Action 4 de l'objectif 2 de l'axe 1</v>
      </c>
      <c r="F624" s="455"/>
      <c r="G624" s="455"/>
      <c r="H624" s="455"/>
      <c r="I624" s="456"/>
    </row>
    <row r="625" spans="1:15" ht="13.5" thickBot="1" x14ac:dyDescent="0.3">
      <c r="A625" s="155"/>
    </row>
    <row r="626" spans="1:15" ht="20.100000000000001" customHeight="1" x14ac:dyDescent="0.25">
      <c r="A626" s="155"/>
      <c r="B626" s="449" t="str">
        <f>IF(ISNA(VLOOKUP(D623,'F2 Objectifs'!$A$1:$F$82,3,FALSE)),"",VLOOKUP(D623,'F2 Objectifs'!$A$1:$F$82,3,FALSE))</f>
        <v xml:space="preserve">Axe 1 : connaître, comprendre et utiliser les langages  </v>
      </c>
      <c r="C626" s="450"/>
      <c r="D626" s="450"/>
      <c r="E626" s="450"/>
      <c r="F626" s="450"/>
      <c r="G626" s="450"/>
      <c r="H626" s="450"/>
      <c r="I626" s="451"/>
    </row>
    <row r="627" spans="1:15" ht="20.100000000000001" customHeight="1" x14ac:dyDescent="0.25">
      <c r="A627" s="155"/>
      <c r="B627" s="142" t="s">
        <v>220</v>
      </c>
      <c r="C627" s="457" t="str">
        <f>IF(ISNA(VLOOKUP(D623,'F2 Objectifs'!$A$1:$F$82,4,FALSE)),"",VLOOKUP(D623,'F2 Objectifs'!$A$1:$F$82,4,FALSE))</f>
        <v>Objectif 2 de l'axe 1</v>
      </c>
      <c r="D627" s="457"/>
      <c r="E627" s="457"/>
      <c r="F627" s="457"/>
      <c r="G627" s="457"/>
      <c r="H627" s="457"/>
      <c r="I627" s="458"/>
    </row>
    <row r="628" spans="1:15" ht="20.100000000000001" customHeight="1" thickBot="1" x14ac:dyDescent="0.3">
      <c r="A628" s="155"/>
      <c r="B628" s="143" t="s">
        <v>221</v>
      </c>
      <c r="C628" s="459" t="str">
        <f>IF(ISNA(VLOOKUP(D623,'F2 Objectifs'!$A$1:$F$82,5,FALSE)),"",VLOOKUP(D623,'F2 Objectifs'!$A$1:$F$82,5,FALSE))</f>
        <v>Indicateur de l'objectif 2 de l'axe 1</v>
      </c>
      <c r="D628" s="459"/>
      <c r="E628" s="459"/>
      <c r="F628" s="459"/>
      <c r="G628" s="459"/>
      <c r="H628" s="459"/>
      <c r="I628" s="460"/>
    </row>
    <row r="629" spans="1:15" s="146" customFormat="1" thickBot="1" x14ac:dyDescent="0.3">
      <c r="A629" s="155"/>
      <c r="B629" s="144"/>
      <c r="C629" s="145"/>
      <c r="D629" s="145"/>
      <c r="E629" s="145"/>
      <c r="F629" s="145"/>
      <c r="G629" s="145"/>
      <c r="L629" s="186"/>
      <c r="M629" s="129"/>
      <c r="N629" s="130"/>
      <c r="O629" s="129"/>
    </row>
    <row r="630" spans="1:15" ht="13.5" customHeight="1" x14ac:dyDescent="0.25">
      <c r="A630" s="155"/>
      <c r="B630" s="147"/>
      <c r="C630" s="467" t="s">
        <v>223</v>
      </c>
      <c r="D630" s="468"/>
      <c r="E630" s="468"/>
      <c r="F630" s="468"/>
      <c r="G630" s="468"/>
      <c r="H630" s="469"/>
    </row>
    <row r="631" spans="1:15" ht="20.100000000000001" customHeight="1" x14ac:dyDescent="0.25">
      <c r="A631" s="155"/>
      <c r="C631" s="148" t="s">
        <v>202</v>
      </c>
      <c r="D631" s="149" t="s">
        <v>203</v>
      </c>
      <c r="E631" s="149" t="s">
        <v>204</v>
      </c>
      <c r="F631" s="149" t="s">
        <v>205</v>
      </c>
      <c r="G631" s="149" t="s">
        <v>206</v>
      </c>
      <c r="H631" s="465" t="s">
        <v>222</v>
      </c>
    </row>
    <row r="632" spans="1:15" ht="20.100000000000001" customHeight="1" x14ac:dyDescent="0.25">
      <c r="A632" s="155"/>
      <c r="C632" s="148" t="s">
        <v>207</v>
      </c>
      <c r="D632" s="149" t="s">
        <v>208</v>
      </c>
      <c r="E632" s="149" t="s">
        <v>209</v>
      </c>
      <c r="F632" s="149" t="s">
        <v>210</v>
      </c>
      <c r="G632" s="149" t="s">
        <v>219</v>
      </c>
      <c r="H632" s="466"/>
    </row>
    <row r="633" spans="1:15" ht="20.100000000000001" customHeight="1" thickBot="1" x14ac:dyDescent="0.3">
      <c r="A633" s="155"/>
      <c r="C633" s="150"/>
      <c r="D633" s="151"/>
      <c r="E633" s="152" t="s">
        <v>211</v>
      </c>
      <c r="F633" s="153"/>
      <c r="G633" s="151"/>
      <c r="H633" s="154"/>
    </row>
    <row r="634" spans="1:15" s="155" customFormat="1" thickBot="1" x14ac:dyDescent="0.3">
      <c r="C634" s="156"/>
      <c r="D634" s="157"/>
      <c r="E634" s="158"/>
      <c r="F634" s="157"/>
      <c r="G634" s="157"/>
      <c r="H634" s="157"/>
      <c r="L634" s="187"/>
      <c r="M634" s="179"/>
      <c r="N634" s="180"/>
      <c r="O634" s="179"/>
    </row>
    <row r="635" spans="1:15" s="164" customFormat="1" ht="15" x14ac:dyDescent="0.25">
      <c r="A635" s="155"/>
      <c r="B635" s="159" t="s">
        <v>212</v>
      </c>
      <c r="C635" s="160"/>
      <c r="D635" s="161"/>
      <c r="E635" s="162"/>
      <c r="F635" s="161"/>
      <c r="G635" s="161"/>
      <c r="H635" s="161"/>
      <c r="I635" s="163"/>
      <c r="J635" s="155"/>
      <c r="L635" s="178"/>
      <c r="M635" s="179"/>
      <c r="N635" s="180"/>
      <c r="O635" s="179"/>
    </row>
    <row r="636" spans="1:15" s="164" customFormat="1" ht="15" customHeight="1" x14ac:dyDescent="0.25">
      <c r="A636" s="255"/>
      <c r="B636" s="440"/>
      <c r="C636" s="441"/>
      <c r="D636" s="441"/>
      <c r="E636" s="441"/>
      <c r="F636" s="441"/>
      <c r="G636" s="441"/>
      <c r="H636" s="441"/>
      <c r="I636" s="442"/>
      <c r="J636" s="155"/>
      <c r="L636" s="178"/>
      <c r="M636" s="179"/>
      <c r="N636" s="180"/>
      <c r="O636" s="179"/>
    </row>
    <row r="637" spans="1:15" s="164" customFormat="1" ht="15" customHeight="1" x14ac:dyDescent="0.25">
      <c r="A637" s="255"/>
      <c r="B637" s="440"/>
      <c r="C637" s="441"/>
      <c r="D637" s="441"/>
      <c r="E637" s="441"/>
      <c r="F637" s="441"/>
      <c r="G637" s="441"/>
      <c r="H637" s="441"/>
      <c r="I637" s="442"/>
      <c r="J637" s="155"/>
      <c r="L637" s="178"/>
      <c r="M637" s="179"/>
      <c r="N637" s="180"/>
      <c r="O637" s="179"/>
    </row>
    <row r="638" spans="1:15" s="164" customFormat="1" ht="15" customHeight="1" x14ac:dyDescent="0.25">
      <c r="A638" s="255"/>
      <c r="B638" s="440"/>
      <c r="C638" s="441"/>
      <c r="D638" s="441"/>
      <c r="E638" s="441"/>
      <c r="F638" s="441"/>
      <c r="G638" s="441"/>
      <c r="H638" s="441"/>
      <c r="I638" s="442"/>
      <c r="J638" s="155"/>
      <c r="L638" s="178"/>
      <c r="M638" s="179"/>
      <c r="N638" s="180"/>
      <c r="O638" s="179"/>
    </row>
    <row r="639" spans="1:15" s="164" customFormat="1" ht="15" customHeight="1" x14ac:dyDescent="0.25">
      <c r="A639" s="255"/>
      <c r="B639" s="440"/>
      <c r="C639" s="441"/>
      <c r="D639" s="441"/>
      <c r="E639" s="441"/>
      <c r="F639" s="441"/>
      <c r="G639" s="441"/>
      <c r="H639" s="441"/>
      <c r="I639" s="442"/>
      <c r="J639" s="155"/>
      <c r="L639" s="178"/>
      <c r="M639" s="179"/>
      <c r="N639" s="180"/>
      <c r="O639" s="179"/>
    </row>
    <row r="640" spans="1:15" s="164" customFormat="1" ht="12.75" customHeight="1" x14ac:dyDescent="0.25">
      <c r="A640" s="255"/>
      <c r="B640" s="443"/>
      <c r="C640" s="444"/>
      <c r="D640" s="444"/>
      <c r="E640" s="444"/>
      <c r="F640" s="444"/>
      <c r="G640" s="444"/>
      <c r="H640" s="444"/>
      <c r="I640" s="445"/>
      <c r="J640" s="155"/>
      <c r="L640" s="178"/>
      <c r="M640" s="179"/>
      <c r="N640" s="180"/>
      <c r="O640" s="179"/>
    </row>
    <row r="641" spans="1:15" s="164" customFormat="1" ht="15" x14ac:dyDescent="0.25">
      <c r="A641" s="155"/>
      <c r="B641" s="167" t="s">
        <v>213</v>
      </c>
      <c r="C641" s="168"/>
      <c r="D641" s="169"/>
      <c r="E641" s="170"/>
      <c r="F641" s="169"/>
      <c r="G641" s="169"/>
      <c r="H641" s="169"/>
      <c r="I641" s="171"/>
      <c r="J641" s="155"/>
      <c r="L641" s="178"/>
      <c r="M641" s="179"/>
      <c r="N641" s="180"/>
      <c r="O641" s="179"/>
    </row>
    <row r="642" spans="1:15" s="164" customFormat="1" ht="12.75" customHeight="1" x14ac:dyDescent="0.25">
      <c r="A642" s="255"/>
      <c r="B642" s="440"/>
      <c r="C642" s="441"/>
      <c r="D642" s="441"/>
      <c r="E642" s="441"/>
      <c r="F642" s="441"/>
      <c r="G642" s="441"/>
      <c r="H642" s="441"/>
      <c r="I642" s="442"/>
      <c r="J642" s="155"/>
      <c r="L642" s="178"/>
      <c r="M642" s="179"/>
      <c r="N642" s="180"/>
      <c r="O642" s="179"/>
    </row>
    <row r="643" spans="1:15" s="164" customFormat="1" ht="12.75" customHeight="1" x14ac:dyDescent="0.25">
      <c r="A643" s="255"/>
      <c r="B643" s="440"/>
      <c r="C643" s="441"/>
      <c r="D643" s="441"/>
      <c r="E643" s="441"/>
      <c r="F643" s="441"/>
      <c r="G643" s="441"/>
      <c r="H643" s="441"/>
      <c r="I643" s="442"/>
      <c r="J643" s="155"/>
      <c r="L643" s="178"/>
      <c r="M643" s="179"/>
      <c r="N643" s="180"/>
      <c r="O643" s="179"/>
    </row>
    <row r="644" spans="1:15" s="164" customFormat="1" ht="12.75" customHeight="1" x14ac:dyDescent="0.25">
      <c r="A644" s="255"/>
      <c r="B644" s="440"/>
      <c r="C644" s="441"/>
      <c r="D644" s="441"/>
      <c r="E644" s="441"/>
      <c r="F644" s="441"/>
      <c r="G644" s="441"/>
      <c r="H644" s="441"/>
      <c r="I644" s="442"/>
      <c r="J644" s="155"/>
      <c r="L644" s="178"/>
      <c r="M644" s="179"/>
      <c r="N644" s="180"/>
      <c r="O644" s="179"/>
    </row>
    <row r="645" spans="1:15" s="164" customFormat="1" ht="12.75" customHeight="1" x14ac:dyDescent="0.25">
      <c r="A645" s="255"/>
      <c r="B645" s="440"/>
      <c r="C645" s="441"/>
      <c r="D645" s="441"/>
      <c r="E645" s="441"/>
      <c r="F645" s="441"/>
      <c r="G645" s="441"/>
      <c r="H645" s="441"/>
      <c r="I645" s="442"/>
      <c r="J645" s="155"/>
      <c r="L645" s="178"/>
      <c r="M645" s="179"/>
      <c r="N645" s="180"/>
      <c r="O645" s="179"/>
    </row>
    <row r="646" spans="1:15" s="164" customFormat="1" ht="12.75" customHeight="1" x14ac:dyDescent="0.25">
      <c r="A646" s="255"/>
      <c r="B646" s="443"/>
      <c r="C646" s="444"/>
      <c r="D646" s="444"/>
      <c r="E646" s="444"/>
      <c r="F646" s="444"/>
      <c r="G646" s="444"/>
      <c r="H646" s="444"/>
      <c r="I646" s="445"/>
      <c r="J646" s="155"/>
      <c r="L646" s="178"/>
      <c r="M646" s="179"/>
      <c r="N646" s="180"/>
      <c r="O646" s="179"/>
    </row>
    <row r="647" spans="1:15" s="164" customFormat="1" ht="12.75" customHeight="1" x14ac:dyDescent="0.3">
      <c r="A647" s="155"/>
      <c r="B647" s="167" t="s">
        <v>214</v>
      </c>
      <c r="C647" s="168"/>
      <c r="D647" s="169"/>
      <c r="E647" s="170"/>
      <c r="F647" s="169"/>
      <c r="G647" s="169"/>
      <c r="H647" s="169"/>
      <c r="I647" s="171"/>
      <c r="J647" s="155"/>
      <c r="L647" s="178"/>
      <c r="M647" s="179"/>
      <c r="N647" s="180"/>
      <c r="O647" s="179"/>
    </row>
    <row r="648" spans="1:15" s="164" customFormat="1" ht="12.75" customHeight="1" x14ac:dyDescent="0.25">
      <c r="A648" s="255"/>
      <c r="B648" s="440"/>
      <c r="C648" s="441"/>
      <c r="D648" s="441"/>
      <c r="E648" s="441"/>
      <c r="F648" s="441"/>
      <c r="G648" s="441"/>
      <c r="H648" s="441"/>
      <c r="I648" s="442"/>
      <c r="J648" s="155"/>
      <c r="L648" s="178"/>
      <c r="M648" s="179"/>
      <c r="N648" s="180"/>
      <c r="O648" s="179"/>
    </row>
    <row r="649" spans="1:15" s="164" customFormat="1" ht="12.75" customHeight="1" x14ac:dyDescent="0.25">
      <c r="A649" s="255"/>
      <c r="B649" s="440"/>
      <c r="C649" s="441"/>
      <c r="D649" s="441"/>
      <c r="E649" s="441"/>
      <c r="F649" s="441"/>
      <c r="G649" s="441"/>
      <c r="H649" s="441"/>
      <c r="I649" s="442"/>
      <c r="J649" s="155"/>
      <c r="L649" s="178"/>
      <c r="M649" s="179"/>
      <c r="N649" s="180"/>
      <c r="O649" s="179"/>
    </row>
    <row r="650" spans="1:15" s="164" customFormat="1" ht="12.75" customHeight="1" x14ac:dyDescent="0.25">
      <c r="A650" s="255"/>
      <c r="B650" s="440"/>
      <c r="C650" s="441"/>
      <c r="D650" s="441"/>
      <c r="E650" s="441"/>
      <c r="F650" s="441"/>
      <c r="G650" s="441"/>
      <c r="H650" s="441"/>
      <c r="I650" s="442"/>
      <c r="J650" s="155"/>
      <c r="L650" s="178"/>
      <c r="M650" s="179"/>
      <c r="N650" s="180"/>
      <c r="O650" s="179"/>
    </row>
    <row r="651" spans="1:15" s="164" customFormat="1" ht="12.75" customHeight="1" x14ac:dyDescent="0.25">
      <c r="A651" s="255"/>
      <c r="B651" s="440"/>
      <c r="C651" s="441"/>
      <c r="D651" s="441"/>
      <c r="E651" s="441"/>
      <c r="F651" s="441"/>
      <c r="G651" s="441"/>
      <c r="H651" s="441"/>
      <c r="I651" s="442"/>
      <c r="J651" s="155"/>
      <c r="L651" s="178"/>
      <c r="M651" s="179"/>
      <c r="N651" s="180"/>
      <c r="O651" s="179"/>
    </row>
    <row r="652" spans="1:15" s="164" customFormat="1" ht="12.75" customHeight="1" x14ac:dyDescent="0.25">
      <c r="A652" s="255"/>
      <c r="B652" s="443"/>
      <c r="C652" s="444"/>
      <c r="D652" s="444"/>
      <c r="E652" s="444"/>
      <c r="F652" s="444"/>
      <c r="G652" s="444"/>
      <c r="H652" s="444"/>
      <c r="I652" s="445"/>
      <c r="J652" s="155"/>
      <c r="L652" s="178"/>
      <c r="M652" s="179"/>
      <c r="N652" s="180"/>
      <c r="O652" s="179"/>
    </row>
    <row r="653" spans="1:15" s="164" customFormat="1" ht="15" x14ac:dyDescent="0.25">
      <c r="A653" s="155"/>
      <c r="B653" s="173" t="s">
        <v>215</v>
      </c>
      <c r="C653" s="174"/>
      <c r="D653" s="174"/>
      <c r="E653" s="174"/>
      <c r="F653" s="174"/>
      <c r="G653" s="174"/>
      <c r="H653" s="174"/>
      <c r="I653" s="175"/>
      <c r="J653" s="155"/>
      <c r="L653" s="178"/>
      <c r="M653" s="179"/>
      <c r="N653" s="180"/>
      <c r="O653" s="179"/>
    </row>
    <row r="654" spans="1:15" s="164" customFormat="1" ht="15" x14ac:dyDescent="0.25">
      <c r="A654" s="155"/>
      <c r="B654" s="176" t="s">
        <v>216</v>
      </c>
      <c r="C654" s="168"/>
      <c r="D654" s="169"/>
      <c r="E654" s="170"/>
      <c r="F654" s="169"/>
      <c r="G654" s="169"/>
      <c r="H654" s="169"/>
      <c r="I654" s="171"/>
      <c r="J654" s="155"/>
      <c r="L654" s="178"/>
      <c r="M654" s="179"/>
      <c r="N654" s="180"/>
      <c r="O654" s="179"/>
    </row>
    <row r="655" spans="1:15" s="164" customFormat="1" ht="12.75" customHeight="1" x14ac:dyDescent="0.25">
      <c r="A655" s="255"/>
      <c r="B655" s="440"/>
      <c r="C655" s="441"/>
      <c r="D655" s="441"/>
      <c r="E655" s="441"/>
      <c r="F655" s="441"/>
      <c r="G655" s="441"/>
      <c r="H655" s="441"/>
      <c r="I655" s="442"/>
      <c r="J655" s="155"/>
      <c r="L655" s="178"/>
      <c r="M655" s="179"/>
      <c r="N655" s="180"/>
      <c r="O655" s="179"/>
    </row>
    <row r="656" spans="1:15" s="164" customFormat="1" ht="12.75" customHeight="1" x14ac:dyDescent="0.25">
      <c r="A656" s="255"/>
      <c r="B656" s="440"/>
      <c r="C656" s="441"/>
      <c r="D656" s="441"/>
      <c r="E656" s="441"/>
      <c r="F656" s="441"/>
      <c r="G656" s="441"/>
      <c r="H656" s="441"/>
      <c r="I656" s="442"/>
      <c r="J656" s="155"/>
      <c r="L656" s="178"/>
      <c r="M656" s="179"/>
      <c r="N656" s="180"/>
      <c r="O656" s="179"/>
    </row>
    <row r="657" spans="1:15" s="164" customFormat="1" ht="12.75" customHeight="1" x14ac:dyDescent="0.25">
      <c r="A657" s="255"/>
      <c r="B657" s="440"/>
      <c r="C657" s="441"/>
      <c r="D657" s="441"/>
      <c r="E657" s="441"/>
      <c r="F657" s="441"/>
      <c r="G657" s="441"/>
      <c r="H657" s="441"/>
      <c r="I657" s="442"/>
      <c r="J657" s="155"/>
      <c r="L657" s="178"/>
      <c r="M657" s="179"/>
      <c r="N657" s="180"/>
      <c r="O657" s="179"/>
    </row>
    <row r="658" spans="1:15" s="164" customFormat="1" ht="12.75" customHeight="1" x14ac:dyDescent="0.25">
      <c r="A658" s="255"/>
      <c r="B658" s="440"/>
      <c r="C658" s="441"/>
      <c r="D658" s="441"/>
      <c r="E658" s="441"/>
      <c r="F658" s="441"/>
      <c r="G658" s="441"/>
      <c r="H658" s="441"/>
      <c r="I658" s="442"/>
      <c r="J658" s="155"/>
      <c r="L658" s="178"/>
      <c r="M658" s="179"/>
      <c r="N658" s="180"/>
      <c r="O658" s="179"/>
    </row>
    <row r="659" spans="1:15" s="164" customFormat="1" ht="12.75" customHeight="1" x14ac:dyDescent="0.25">
      <c r="A659" s="255"/>
      <c r="B659" s="443"/>
      <c r="C659" s="444"/>
      <c r="D659" s="444"/>
      <c r="E659" s="444"/>
      <c r="F659" s="444"/>
      <c r="G659" s="444"/>
      <c r="H659" s="444"/>
      <c r="I659" s="445"/>
      <c r="J659" s="155"/>
      <c r="L659" s="178"/>
      <c r="M659" s="179"/>
      <c r="N659" s="180"/>
      <c r="O659" s="179"/>
    </row>
    <row r="660" spans="1:15" s="164" customFormat="1" ht="12.75" customHeight="1" x14ac:dyDescent="0.25">
      <c r="A660" s="155"/>
      <c r="B660" s="181" t="s">
        <v>217</v>
      </c>
      <c r="C660" s="168"/>
      <c r="D660" s="169"/>
      <c r="E660" s="170"/>
      <c r="F660" s="169"/>
      <c r="G660" s="169"/>
      <c r="H660" s="169"/>
      <c r="I660" s="171"/>
      <c r="J660" s="155"/>
      <c r="L660" s="178"/>
      <c r="M660" s="179"/>
      <c r="N660" s="180"/>
      <c r="O660" s="179"/>
    </row>
    <row r="661" spans="1:15" s="164" customFormat="1" ht="12.75" customHeight="1" x14ac:dyDescent="0.25">
      <c r="A661" s="255"/>
      <c r="B661" s="440"/>
      <c r="C661" s="441"/>
      <c r="D661" s="441"/>
      <c r="E661" s="441"/>
      <c r="F661" s="441"/>
      <c r="G661" s="441"/>
      <c r="H661" s="441"/>
      <c r="I661" s="442"/>
      <c r="J661" s="155"/>
      <c r="L661" s="178"/>
      <c r="M661" s="179"/>
      <c r="N661" s="180"/>
      <c r="O661" s="179"/>
    </row>
    <row r="662" spans="1:15" s="164" customFormat="1" ht="12.75" customHeight="1" x14ac:dyDescent="0.25">
      <c r="A662" s="255"/>
      <c r="B662" s="440"/>
      <c r="C662" s="441"/>
      <c r="D662" s="441"/>
      <c r="E662" s="441"/>
      <c r="F662" s="441"/>
      <c r="G662" s="441"/>
      <c r="H662" s="441"/>
      <c r="I662" s="442"/>
      <c r="J662" s="155"/>
      <c r="L662" s="178"/>
      <c r="M662" s="179"/>
      <c r="N662" s="180"/>
      <c r="O662" s="179"/>
    </row>
    <row r="663" spans="1:15" s="164" customFormat="1" ht="12.75" customHeight="1" x14ac:dyDescent="0.25">
      <c r="A663" s="255"/>
      <c r="B663" s="440"/>
      <c r="C663" s="441"/>
      <c r="D663" s="441"/>
      <c r="E663" s="441"/>
      <c r="F663" s="441"/>
      <c r="G663" s="441"/>
      <c r="H663" s="441"/>
      <c r="I663" s="442"/>
      <c r="J663" s="155"/>
      <c r="L663" s="178"/>
      <c r="M663" s="179"/>
      <c r="N663" s="180"/>
      <c r="O663" s="179"/>
    </row>
    <row r="664" spans="1:15" s="164" customFormat="1" ht="12.75" customHeight="1" x14ac:dyDescent="0.25">
      <c r="A664" s="255"/>
      <c r="B664" s="440"/>
      <c r="C664" s="441"/>
      <c r="D664" s="441"/>
      <c r="E664" s="441"/>
      <c r="F664" s="441"/>
      <c r="G664" s="441"/>
      <c r="H664" s="441"/>
      <c r="I664" s="442"/>
      <c r="J664" s="155"/>
      <c r="L664" s="178"/>
      <c r="M664" s="179"/>
      <c r="N664" s="180"/>
      <c r="O664" s="179"/>
    </row>
    <row r="665" spans="1:15" s="164" customFormat="1" ht="12.75" customHeight="1" x14ac:dyDescent="0.25">
      <c r="A665" s="255"/>
      <c r="B665" s="443"/>
      <c r="C665" s="444"/>
      <c r="D665" s="444"/>
      <c r="E665" s="444"/>
      <c r="F665" s="444"/>
      <c r="G665" s="444"/>
      <c r="H665" s="444"/>
      <c r="I665" s="445"/>
      <c r="J665" s="155"/>
      <c r="L665" s="178"/>
      <c r="M665" s="179"/>
      <c r="N665" s="180"/>
      <c r="O665" s="179"/>
    </row>
    <row r="666" spans="1:15" s="164" customFormat="1" ht="12.75" customHeight="1" x14ac:dyDescent="0.25">
      <c r="A666" s="155"/>
      <c r="B666" s="167" t="s">
        <v>218</v>
      </c>
      <c r="C666" s="168"/>
      <c r="D666" s="169"/>
      <c r="E666" s="170"/>
      <c r="F666" s="169"/>
      <c r="G666" s="169"/>
      <c r="H666" s="169"/>
      <c r="I666" s="171"/>
      <c r="J666" s="155"/>
      <c r="L666" s="178"/>
      <c r="M666" s="179"/>
      <c r="N666" s="180"/>
      <c r="O666" s="179"/>
    </row>
    <row r="667" spans="1:15" s="164" customFormat="1" ht="12.75" customHeight="1" x14ac:dyDescent="0.25">
      <c r="A667" s="255"/>
      <c r="B667" s="440"/>
      <c r="C667" s="441"/>
      <c r="D667" s="441"/>
      <c r="E667" s="441"/>
      <c r="F667" s="441"/>
      <c r="G667" s="441"/>
      <c r="H667" s="441"/>
      <c r="I667" s="442"/>
      <c r="J667" s="155"/>
      <c r="L667" s="178"/>
      <c r="M667" s="179"/>
      <c r="N667" s="180"/>
      <c r="O667" s="179"/>
    </row>
    <row r="668" spans="1:15" s="164" customFormat="1" ht="12.75" customHeight="1" x14ac:dyDescent="0.25">
      <c r="A668" s="255"/>
      <c r="B668" s="440"/>
      <c r="C668" s="441"/>
      <c r="D668" s="441"/>
      <c r="E668" s="441"/>
      <c r="F668" s="441"/>
      <c r="G668" s="441"/>
      <c r="H668" s="441"/>
      <c r="I668" s="442"/>
      <c r="J668" s="155"/>
      <c r="L668" s="178"/>
      <c r="M668" s="179"/>
      <c r="N668" s="180"/>
      <c r="O668" s="179"/>
    </row>
    <row r="669" spans="1:15" s="164" customFormat="1" ht="12.75" customHeight="1" x14ac:dyDescent="0.25">
      <c r="A669" s="255"/>
      <c r="B669" s="440"/>
      <c r="C669" s="441"/>
      <c r="D669" s="441"/>
      <c r="E669" s="441"/>
      <c r="F669" s="441"/>
      <c r="G669" s="441"/>
      <c r="H669" s="441"/>
      <c r="I669" s="442"/>
      <c r="J669" s="155"/>
      <c r="L669" s="178"/>
      <c r="M669" s="179"/>
      <c r="N669" s="180"/>
      <c r="O669" s="179"/>
    </row>
    <row r="670" spans="1:15" s="164" customFormat="1" ht="12.75" customHeight="1" x14ac:dyDescent="0.25">
      <c r="A670" s="255"/>
      <c r="B670" s="440"/>
      <c r="C670" s="441"/>
      <c r="D670" s="441"/>
      <c r="E670" s="441"/>
      <c r="F670" s="441"/>
      <c r="G670" s="441"/>
      <c r="H670" s="441"/>
      <c r="I670" s="442"/>
      <c r="J670" s="155"/>
      <c r="L670" s="178"/>
      <c r="M670" s="179"/>
      <c r="N670" s="180"/>
      <c r="O670" s="179"/>
    </row>
    <row r="671" spans="1:15" s="164" customFormat="1" ht="13.5" customHeight="1" thickBot="1" x14ac:dyDescent="0.3">
      <c r="A671" s="255"/>
      <c r="B671" s="446"/>
      <c r="C671" s="447"/>
      <c r="D671" s="447"/>
      <c r="E671" s="447"/>
      <c r="F671" s="447"/>
      <c r="G671" s="447"/>
      <c r="H671" s="447"/>
      <c r="I671" s="448"/>
      <c r="J671" s="155"/>
      <c r="L671" s="178"/>
      <c r="M671" s="179"/>
      <c r="N671" s="180"/>
      <c r="O671" s="179"/>
    </row>
    <row r="672" spans="1:15" s="164" customFormat="1" ht="15" x14ac:dyDescent="0.25">
      <c r="A672" s="155"/>
      <c r="B672" s="182"/>
      <c r="C672" s="168"/>
      <c r="D672" s="169"/>
      <c r="E672" s="170"/>
      <c r="F672" s="169"/>
      <c r="G672" s="169"/>
      <c r="H672" s="169"/>
      <c r="J672" s="155"/>
      <c r="L672" s="178"/>
      <c r="M672" s="179"/>
      <c r="N672" s="180"/>
      <c r="O672" s="179"/>
    </row>
    <row r="673" spans="1:15" x14ac:dyDescent="0.25">
      <c r="A673" s="155"/>
      <c r="G673" s="127" t="str">
        <f>IF('F0 Etat des lieux '!$C$13="","",'F0 Etat des lieux '!$C$13)</f>
        <v/>
      </c>
    </row>
    <row r="674" spans="1:15" x14ac:dyDescent="0.25">
      <c r="A674" s="155"/>
      <c r="G674" s="127" t="str">
        <f>IF('F0 Etat des lieux '!$C$14="","",'F0 Etat des lieux '!$C$14)</f>
        <v/>
      </c>
    </row>
    <row r="675" spans="1:15" x14ac:dyDescent="0.25">
      <c r="A675" s="155"/>
    </row>
    <row r="676" spans="1:15" x14ac:dyDescent="0.25">
      <c r="A676" s="155"/>
    </row>
    <row r="677" spans="1:15" ht="15.75" x14ac:dyDescent="0.25">
      <c r="A677" s="155"/>
      <c r="D677" s="452" t="s">
        <v>200</v>
      </c>
      <c r="E677" s="453"/>
      <c r="F677" s="453"/>
      <c r="G677" s="453"/>
      <c r="H677" s="453"/>
      <c r="I677" s="454"/>
      <c r="N677" s="183"/>
      <c r="O677" s="184"/>
    </row>
    <row r="678" spans="1:15" x14ac:dyDescent="0.25">
      <c r="A678" s="155"/>
      <c r="B678" s="126">
        <f>B622+1</f>
        <v>13</v>
      </c>
      <c r="D678" s="137"/>
      <c r="E678" s="138"/>
      <c r="F678" s="138"/>
      <c r="G678" s="138"/>
      <c r="H678" s="138"/>
      <c r="I678" s="139"/>
    </row>
    <row r="679" spans="1:15" x14ac:dyDescent="0.25">
      <c r="A679" s="155"/>
      <c r="D679" s="140" t="str">
        <f>"Fiche action n° "&amp;B678</f>
        <v>Fiche action n° 13</v>
      </c>
      <c r="E679" s="138"/>
      <c r="F679" s="138"/>
      <c r="G679" s="138"/>
      <c r="H679" s="138"/>
      <c r="I679" s="139"/>
    </row>
    <row r="680" spans="1:15" ht="15.75" x14ac:dyDescent="0.25">
      <c r="A680" s="155"/>
      <c r="D680" s="141" t="s">
        <v>201</v>
      </c>
      <c r="E680" s="455" t="str">
        <f>IF(ISNA(VLOOKUP(D679,'F2 Objectifs'!$A$1:$F$82,2,FALSE)),"",VLOOKUP(D679,'F2 Objectifs'!$A$1:$F$82,2,FALSE))</f>
        <v>Action 5 de l'objectif 2 de l'axe 1</v>
      </c>
      <c r="F680" s="455"/>
      <c r="G680" s="455"/>
      <c r="H680" s="455"/>
      <c r="I680" s="456"/>
    </row>
    <row r="681" spans="1:15" ht="13.5" thickBot="1" x14ac:dyDescent="0.3">
      <c r="A681" s="155"/>
    </row>
    <row r="682" spans="1:15" ht="20.100000000000001" customHeight="1" x14ac:dyDescent="0.25">
      <c r="A682" s="155"/>
      <c r="B682" s="449" t="str">
        <f>IF(ISNA(VLOOKUP(D679,'F2 Objectifs'!$A$1:$F$82,3,FALSE)),"",VLOOKUP(D679,'F2 Objectifs'!$A$1:$F$82,3,FALSE))</f>
        <v xml:space="preserve">Axe 1 : connaître, comprendre et utiliser les langages  </v>
      </c>
      <c r="C682" s="450"/>
      <c r="D682" s="450"/>
      <c r="E682" s="450"/>
      <c r="F682" s="450"/>
      <c r="G682" s="450"/>
      <c r="H682" s="450"/>
      <c r="I682" s="451"/>
    </row>
    <row r="683" spans="1:15" ht="20.100000000000001" customHeight="1" x14ac:dyDescent="0.25">
      <c r="A683" s="155"/>
      <c r="B683" s="142" t="s">
        <v>220</v>
      </c>
      <c r="C683" s="457" t="str">
        <f>IF(ISNA(VLOOKUP(D679,'F2 Objectifs'!$A$1:$F$82,4,FALSE)),"",VLOOKUP(D679,'F2 Objectifs'!$A$1:$F$82,4,FALSE))</f>
        <v>Objectif 2 de l'axe 1</v>
      </c>
      <c r="D683" s="457"/>
      <c r="E683" s="457"/>
      <c r="F683" s="457"/>
      <c r="G683" s="457"/>
      <c r="H683" s="457"/>
      <c r="I683" s="458"/>
    </row>
    <row r="684" spans="1:15" ht="20.100000000000001" customHeight="1" thickBot="1" x14ac:dyDescent="0.3">
      <c r="A684" s="155"/>
      <c r="B684" s="143" t="s">
        <v>221</v>
      </c>
      <c r="C684" s="459" t="str">
        <f>IF(ISNA(VLOOKUP(D679,'F2 Objectifs'!$A$1:$F$82,5,FALSE)),"",VLOOKUP(D679,'F2 Objectifs'!$A$1:$F$82,5,FALSE))</f>
        <v>Indicateur de l'objectif 2 de l'axe 1</v>
      </c>
      <c r="D684" s="459"/>
      <c r="E684" s="459"/>
      <c r="F684" s="459"/>
      <c r="G684" s="459"/>
      <c r="H684" s="459"/>
      <c r="I684" s="460"/>
    </row>
    <row r="685" spans="1:15" s="146" customFormat="1" thickBot="1" x14ac:dyDescent="0.3">
      <c r="A685" s="155"/>
      <c r="B685" s="144"/>
      <c r="C685" s="145"/>
      <c r="D685" s="145"/>
      <c r="E685" s="145"/>
      <c r="F685" s="145"/>
      <c r="G685" s="145"/>
      <c r="L685" s="186"/>
      <c r="M685" s="129"/>
      <c r="N685" s="130"/>
      <c r="O685" s="129"/>
    </row>
    <row r="686" spans="1:15" ht="13.5" customHeight="1" x14ac:dyDescent="0.25">
      <c r="A686" s="155"/>
      <c r="B686" s="147"/>
      <c r="C686" s="467" t="s">
        <v>223</v>
      </c>
      <c r="D686" s="468"/>
      <c r="E686" s="468"/>
      <c r="F686" s="468"/>
      <c r="G686" s="468"/>
      <c r="H686" s="469"/>
    </row>
    <row r="687" spans="1:15" ht="20.100000000000001" customHeight="1" x14ac:dyDescent="0.25">
      <c r="A687" s="155"/>
      <c r="C687" s="148" t="s">
        <v>202</v>
      </c>
      <c r="D687" s="149" t="s">
        <v>203</v>
      </c>
      <c r="E687" s="149" t="s">
        <v>204</v>
      </c>
      <c r="F687" s="149" t="s">
        <v>205</v>
      </c>
      <c r="G687" s="149" t="s">
        <v>206</v>
      </c>
      <c r="H687" s="465" t="s">
        <v>222</v>
      </c>
    </row>
    <row r="688" spans="1:15" ht="20.100000000000001" customHeight="1" x14ac:dyDescent="0.25">
      <c r="A688" s="155"/>
      <c r="C688" s="148" t="s">
        <v>207</v>
      </c>
      <c r="D688" s="149" t="s">
        <v>208</v>
      </c>
      <c r="E688" s="149" t="s">
        <v>209</v>
      </c>
      <c r="F688" s="149" t="s">
        <v>210</v>
      </c>
      <c r="G688" s="149" t="s">
        <v>219</v>
      </c>
      <c r="H688" s="466"/>
    </row>
    <row r="689" spans="1:15" ht="20.100000000000001" customHeight="1" thickBot="1" x14ac:dyDescent="0.3">
      <c r="A689" s="155"/>
      <c r="C689" s="150"/>
      <c r="D689" s="151"/>
      <c r="E689" s="152" t="s">
        <v>211</v>
      </c>
      <c r="F689" s="153"/>
      <c r="G689" s="151"/>
      <c r="H689" s="154"/>
    </row>
    <row r="690" spans="1:15" s="155" customFormat="1" thickBot="1" x14ac:dyDescent="0.3">
      <c r="C690" s="156"/>
      <c r="D690" s="157"/>
      <c r="E690" s="158"/>
      <c r="F690" s="157"/>
      <c r="G690" s="157"/>
      <c r="H690" s="157"/>
      <c r="L690" s="187"/>
      <c r="M690" s="179"/>
      <c r="N690" s="180"/>
      <c r="O690" s="179"/>
    </row>
    <row r="691" spans="1:15" s="164" customFormat="1" ht="15" x14ac:dyDescent="0.25">
      <c r="A691" s="155"/>
      <c r="B691" s="159" t="s">
        <v>212</v>
      </c>
      <c r="C691" s="160"/>
      <c r="D691" s="161"/>
      <c r="E691" s="162"/>
      <c r="F691" s="161"/>
      <c r="G691" s="161"/>
      <c r="H691" s="161"/>
      <c r="I691" s="163"/>
      <c r="J691" s="155"/>
      <c r="L691" s="178"/>
      <c r="M691" s="179"/>
      <c r="N691" s="180"/>
      <c r="O691" s="179"/>
    </row>
    <row r="692" spans="1:15" s="164" customFormat="1" ht="15" customHeight="1" x14ac:dyDescent="0.25">
      <c r="A692" s="255"/>
      <c r="B692" s="440"/>
      <c r="C692" s="441"/>
      <c r="D692" s="441"/>
      <c r="E692" s="441"/>
      <c r="F692" s="441"/>
      <c r="G692" s="441"/>
      <c r="H692" s="441"/>
      <c r="I692" s="442"/>
      <c r="J692" s="155"/>
      <c r="L692" s="178"/>
      <c r="M692" s="179"/>
      <c r="N692" s="180"/>
      <c r="O692" s="179"/>
    </row>
    <row r="693" spans="1:15" s="164" customFormat="1" ht="15" customHeight="1" x14ac:dyDescent="0.25">
      <c r="A693" s="255"/>
      <c r="B693" s="440"/>
      <c r="C693" s="441"/>
      <c r="D693" s="441"/>
      <c r="E693" s="441"/>
      <c r="F693" s="441"/>
      <c r="G693" s="441"/>
      <c r="H693" s="441"/>
      <c r="I693" s="442"/>
      <c r="J693" s="155"/>
      <c r="L693" s="178"/>
      <c r="M693" s="179"/>
      <c r="N693" s="180"/>
      <c r="O693" s="179"/>
    </row>
    <row r="694" spans="1:15" s="164" customFormat="1" ht="15" customHeight="1" x14ac:dyDescent="0.25">
      <c r="A694" s="255"/>
      <c r="B694" s="440"/>
      <c r="C694" s="441"/>
      <c r="D694" s="441"/>
      <c r="E694" s="441"/>
      <c r="F694" s="441"/>
      <c r="G694" s="441"/>
      <c r="H694" s="441"/>
      <c r="I694" s="442"/>
      <c r="J694" s="155"/>
      <c r="L694" s="178"/>
      <c r="M694" s="179"/>
      <c r="N694" s="180"/>
      <c r="O694" s="179"/>
    </row>
    <row r="695" spans="1:15" s="164" customFormat="1" ht="15" customHeight="1" x14ac:dyDescent="0.25">
      <c r="A695" s="255"/>
      <c r="B695" s="440"/>
      <c r="C695" s="441"/>
      <c r="D695" s="441"/>
      <c r="E695" s="441"/>
      <c r="F695" s="441"/>
      <c r="G695" s="441"/>
      <c r="H695" s="441"/>
      <c r="I695" s="442"/>
      <c r="J695" s="155"/>
      <c r="L695" s="178"/>
      <c r="M695" s="179"/>
      <c r="N695" s="180"/>
      <c r="O695" s="179"/>
    </row>
    <row r="696" spans="1:15" s="164" customFormat="1" ht="12.75" customHeight="1" x14ac:dyDescent="0.25">
      <c r="A696" s="255"/>
      <c r="B696" s="443"/>
      <c r="C696" s="444"/>
      <c r="D696" s="444"/>
      <c r="E696" s="444"/>
      <c r="F696" s="444"/>
      <c r="G696" s="444"/>
      <c r="H696" s="444"/>
      <c r="I696" s="445"/>
      <c r="J696" s="155"/>
      <c r="L696" s="178"/>
      <c r="M696" s="179"/>
      <c r="N696" s="180"/>
      <c r="O696" s="179"/>
    </row>
    <row r="697" spans="1:15" s="164" customFormat="1" ht="15" x14ac:dyDescent="0.25">
      <c r="A697" s="155"/>
      <c r="B697" s="167" t="s">
        <v>213</v>
      </c>
      <c r="C697" s="168"/>
      <c r="D697" s="169"/>
      <c r="E697" s="170"/>
      <c r="F697" s="169"/>
      <c r="G697" s="169"/>
      <c r="H697" s="169"/>
      <c r="I697" s="171"/>
      <c r="J697" s="155"/>
      <c r="L697" s="178"/>
      <c r="M697" s="179"/>
      <c r="N697" s="180"/>
      <c r="O697" s="179"/>
    </row>
    <row r="698" spans="1:15" s="164" customFormat="1" ht="12.75" customHeight="1" x14ac:dyDescent="0.25">
      <c r="A698" s="255"/>
      <c r="B698" s="440"/>
      <c r="C698" s="441"/>
      <c r="D698" s="441"/>
      <c r="E698" s="441"/>
      <c r="F698" s="441"/>
      <c r="G698" s="441"/>
      <c r="H698" s="441"/>
      <c r="I698" s="442"/>
      <c r="J698" s="155"/>
      <c r="L698" s="178"/>
      <c r="M698" s="179"/>
      <c r="N698" s="180"/>
      <c r="O698" s="179"/>
    </row>
    <row r="699" spans="1:15" s="164" customFormat="1" ht="12.75" customHeight="1" x14ac:dyDescent="0.25">
      <c r="A699" s="255"/>
      <c r="B699" s="440"/>
      <c r="C699" s="441"/>
      <c r="D699" s="441"/>
      <c r="E699" s="441"/>
      <c r="F699" s="441"/>
      <c r="G699" s="441"/>
      <c r="H699" s="441"/>
      <c r="I699" s="442"/>
      <c r="J699" s="155"/>
      <c r="L699" s="178"/>
      <c r="M699" s="179"/>
      <c r="N699" s="180"/>
      <c r="O699" s="179"/>
    </row>
    <row r="700" spans="1:15" s="164" customFormat="1" ht="12.75" customHeight="1" x14ac:dyDescent="0.25">
      <c r="A700" s="255"/>
      <c r="B700" s="440"/>
      <c r="C700" s="441"/>
      <c r="D700" s="441"/>
      <c r="E700" s="441"/>
      <c r="F700" s="441"/>
      <c r="G700" s="441"/>
      <c r="H700" s="441"/>
      <c r="I700" s="442"/>
      <c r="J700" s="155"/>
      <c r="L700" s="178"/>
      <c r="M700" s="179"/>
      <c r="N700" s="180"/>
      <c r="O700" s="179"/>
    </row>
    <row r="701" spans="1:15" s="164" customFormat="1" ht="12.75" customHeight="1" x14ac:dyDescent="0.25">
      <c r="A701" s="255"/>
      <c r="B701" s="440"/>
      <c r="C701" s="441"/>
      <c r="D701" s="441"/>
      <c r="E701" s="441"/>
      <c r="F701" s="441"/>
      <c r="G701" s="441"/>
      <c r="H701" s="441"/>
      <c r="I701" s="442"/>
      <c r="J701" s="155"/>
      <c r="L701" s="178"/>
      <c r="M701" s="179"/>
      <c r="N701" s="180"/>
      <c r="O701" s="179"/>
    </row>
    <row r="702" spans="1:15" s="164" customFormat="1" ht="12.75" customHeight="1" x14ac:dyDescent="0.25">
      <c r="A702" s="255"/>
      <c r="B702" s="443"/>
      <c r="C702" s="444"/>
      <c r="D702" s="444"/>
      <c r="E702" s="444"/>
      <c r="F702" s="444"/>
      <c r="G702" s="444"/>
      <c r="H702" s="444"/>
      <c r="I702" s="445"/>
      <c r="J702" s="155"/>
      <c r="L702" s="178"/>
      <c r="M702" s="179"/>
      <c r="N702" s="180"/>
      <c r="O702" s="179"/>
    </row>
    <row r="703" spans="1:15" s="164" customFormat="1" ht="12.75" customHeight="1" x14ac:dyDescent="0.3">
      <c r="A703" s="155"/>
      <c r="B703" s="167" t="s">
        <v>214</v>
      </c>
      <c r="C703" s="168"/>
      <c r="D703" s="169"/>
      <c r="E703" s="170"/>
      <c r="F703" s="169"/>
      <c r="G703" s="169"/>
      <c r="H703" s="169"/>
      <c r="I703" s="171"/>
      <c r="J703" s="155"/>
      <c r="L703" s="178"/>
      <c r="M703" s="179"/>
      <c r="N703" s="180"/>
      <c r="O703" s="179"/>
    </row>
    <row r="704" spans="1:15" s="164" customFormat="1" ht="12.75" customHeight="1" x14ac:dyDescent="0.25">
      <c r="A704" s="255"/>
      <c r="B704" s="440"/>
      <c r="C704" s="441"/>
      <c r="D704" s="441"/>
      <c r="E704" s="441"/>
      <c r="F704" s="441"/>
      <c r="G704" s="441"/>
      <c r="H704" s="441"/>
      <c r="I704" s="442"/>
      <c r="J704" s="155"/>
      <c r="L704" s="178"/>
      <c r="M704" s="179"/>
      <c r="N704" s="180"/>
      <c r="O704" s="179"/>
    </row>
    <row r="705" spans="1:15" s="164" customFormat="1" ht="12.75" customHeight="1" x14ac:dyDescent="0.25">
      <c r="A705" s="255"/>
      <c r="B705" s="440"/>
      <c r="C705" s="441"/>
      <c r="D705" s="441"/>
      <c r="E705" s="441"/>
      <c r="F705" s="441"/>
      <c r="G705" s="441"/>
      <c r="H705" s="441"/>
      <c r="I705" s="442"/>
      <c r="J705" s="155"/>
      <c r="L705" s="178"/>
      <c r="M705" s="179"/>
      <c r="N705" s="180"/>
      <c r="O705" s="179"/>
    </row>
    <row r="706" spans="1:15" s="164" customFormat="1" ht="12.75" customHeight="1" x14ac:dyDescent="0.25">
      <c r="A706" s="255"/>
      <c r="B706" s="440"/>
      <c r="C706" s="441"/>
      <c r="D706" s="441"/>
      <c r="E706" s="441"/>
      <c r="F706" s="441"/>
      <c r="G706" s="441"/>
      <c r="H706" s="441"/>
      <c r="I706" s="442"/>
      <c r="J706" s="155"/>
      <c r="L706" s="178"/>
      <c r="M706" s="179"/>
      <c r="N706" s="180"/>
      <c r="O706" s="179"/>
    </row>
    <row r="707" spans="1:15" s="164" customFormat="1" ht="12.75" customHeight="1" x14ac:dyDescent="0.25">
      <c r="A707" s="255"/>
      <c r="B707" s="440"/>
      <c r="C707" s="441"/>
      <c r="D707" s="441"/>
      <c r="E707" s="441"/>
      <c r="F707" s="441"/>
      <c r="G707" s="441"/>
      <c r="H707" s="441"/>
      <c r="I707" s="442"/>
      <c r="J707" s="155"/>
      <c r="L707" s="178"/>
      <c r="M707" s="179"/>
      <c r="N707" s="180"/>
      <c r="O707" s="179"/>
    </row>
    <row r="708" spans="1:15" s="164" customFormat="1" ht="12.75" customHeight="1" x14ac:dyDescent="0.25">
      <c r="A708" s="255"/>
      <c r="B708" s="443"/>
      <c r="C708" s="444"/>
      <c r="D708" s="444"/>
      <c r="E708" s="444"/>
      <c r="F708" s="444"/>
      <c r="G708" s="444"/>
      <c r="H708" s="444"/>
      <c r="I708" s="445"/>
      <c r="J708" s="155"/>
      <c r="L708" s="178"/>
      <c r="M708" s="179"/>
      <c r="N708" s="180"/>
      <c r="O708" s="179"/>
    </row>
    <row r="709" spans="1:15" s="164" customFormat="1" ht="15" x14ac:dyDescent="0.25">
      <c r="A709" s="155"/>
      <c r="B709" s="173" t="s">
        <v>215</v>
      </c>
      <c r="C709" s="174"/>
      <c r="D709" s="174"/>
      <c r="E709" s="174"/>
      <c r="F709" s="174"/>
      <c r="G709" s="174"/>
      <c r="H709" s="174"/>
      <c r="I709" s="175"/>
      <c r="J709" s="155"/>
      <c r="L709" s="178"/>
      <c r="M709" s="179"/>
      <c r="N709" s="180"/>
      <c r="O709" s="179"/>
    </row>
    <row r="710" spans="1:15" s="164" customFormat="1" ht="15" x14ac:dyDescent="0.25">
      <c r="A710" s="155"/>
      <c r="B710" s="176" t="s">
        <v>216</v>
      </c>
      <c r="C710" s="168"/>
      <c r="D710" s="169"/>
      <c r="E710" s="170"/>
      <c r="F710" s="169"/>
      <c r="G710" s="169"/>
      <c r="H710" s="169"/>
      <c r="I710" s="171"/>
      <c r="J710" s="155"/>
      <c r="L710" s="178"/>
      <c r="M710" s="179"/>
      <c r="N710" s="180"/>
      <c r="O710" s="179"/>
    </row>
    <row r="711" spans="1:15" s="164" customFormat="1" ht="12.75" customHeight="1" x14ac:dyDescent="0.25">
      <c r="A711" s="255"/>
      <c r="B711" s="440"/>
      <c r="C711" s="441"/>
      <c r="D711" s="441"/>
      <c r="E711" s="441"/>
      <c r="F711" s="441"/>
      <c r="G711" s="441"/>
      <c r="H711" s="441"/>
      <c r="I711" s="442"/>
      <c r="J711" s="155"/>
      <c r="L711" s="178"/>
      <c r="M711" s="179"/>
      <c r="N711" s="180"/>
      <c r="O711" s="179"/>
    </row>
    <row r="712" spans="1:15" s="164" customFormat="1" ht="12.75" customHeight="1" x14ac:dyDescent="0.25">
      <c r="A712" s="255"/>
      <c r="B712" s="440"/>
      <c r="C712" s="441"/>
      <c r="D712" s="441"/>
      <c r="E712" s="441"/>
      <c r="F712" s="441"/>
      <c r="G712" s="441"/>
      <c r="H712" s="441"/>
      <c r="I712" s="442"/>
      <c r="J712" s="155"/>
      <c r="L712" s="178"/>
      <c r="M712" s="179"/>
      <c r="N712" s="180"/>
      <c r="O712" s="179"/>
    </row>
    <row r="713" spans="1:15" s="164" customFormat="1" ht="12.75" customHeight="1" x14ac:dyDescent="0.25">
      <c r="A713" s="255"/>
      <c r="B713" s="440"/>
      <c r="C713" s="441"/>
      <c r="D713" s="441"/>
      <c r="E713" s="441"/>
      <c r="F713" s="441"/>
      <c r="G713" s="441"/>
      <c r="H713" s="441"/>
      <c r="I713" s="442"/>
      <c r="J713" s="155"/>
      <c r="L713" s="178"/>
      <c r="M713" s="179"/>
      <c r="N713" s="180"/>
      <c r="O713" s="179"/>
    </row>
    <row r="714" spans="1:15" s="164" customFormat="1" ht="12.75" customHeight="1" x14ac:dyDescent="0.25">
      <c r="A714" s="255"/>
      <c r="B714" s="440"/>
      <c r="C714" s="441"/>
      <c r="D714" s="441"/>
      <c r="E714" s="441"/>
      <c r="F714" s="441"/>
      <c r="G714" s="441"/>
      <c r="H714" s="441"/>
      <c r="I714" s="442"/>
      <c r="J714" s="155"/>
      <c r="L714" s="178"/>
      <c r="M714" s="179"/>
      <c r="N714" s="180"/>
      <c r="O714" s="179"/>
    </row>
    <row r="715" spans="1:15" s="164" customFormat="1" ht="12.75" customHeight="1" x14ac:dyDescent="0.25">
      <c r="A715" s="255"/>
      <c r="B715" s="443"/>
      <c r="C715" s="444"/>
      <c r="D715" s="444"/>
      <c r="E715" s="444"/>
      <c r="F715" s="444"/>
      <c r="G715" s="444"/>
      <c r="H715" s="444"/>
      <c r="I715" s="445"/>
      <c r="J715" s="155"/>
      <c r="L715" s="178"/>
      <c r="M715" s="179"/>
      <c r="N715" s="180"/>
      <c r="O715" s="179"/>
    </row>
    <row r="716" spans="1:15" s="164" customFormat="1" ht="12.75" customHeight="1" x14ac:dyDescent="0.25">
      <c r="A716" s="155"/>
      <c r="B716" s="181" t="s">
        <v>217</v>
      </c>
      <c r="C716" s="168"/>
      <c r="D716" s="169"/>
      <c r="E716" s="170"/>
      <c r="F716" s="169"/>
      <c r="G716" s="169"/>
      <c r="H716" s="169"/>
      <c r="I716" s="171"/>
      <c r="J716" s="155"/>
      <c r="L716" s="178"/>
      <c r="M716" s="179"/>
      <c r="N716" s="180"/>
      <c r="O716" s="179"/>
    </row>
    <row r="717" spans="1:15" s="164" customFormat="1" ht="12.75" customHeight="1" x14ac:dyDescent="0.25">
      <c r="A717" s="255"/>
      <c r="B717" s="440"/>
      <c r="C717" s="441"/>
      <c r="D717" s="441"/>
      <c r="E717" s="441"/>
      <c r="F717" s="441"/>
      <c r="G717" s="441"/>
      <c r="H717" s="441"/>
      <c r="I717" s="442"/>
      <c r="J717" s="155"/>
      <c r="L717" s="178"/>
      <c r="M717" s="179"/>
      <c r="N717" s="180"/>
      <c r="O717" s="179"/>
    </row>
    <row r="718" spans="1:15" s="164" customFormat="1" ht="12.75" customHeight="1" x14ac:dyDescent="0.25">
      <c r="A718" s="255"/>
      <c r="B718" s="440"/>
      <c r="C718" s="441"/>
      <c r="D718" s="441"/>
      <c r="E718" s="441"/>
      <c r="F718" s="441"/>
      <c r="G718" s="441"/>
      <c r="H718" s="441"/>
      <c r="I718" s="442"/>
      <c r="J718" s="155"/>
      <c r="L718" s="178"/>
      <c r="M718" s="179"/>
      <c r="N718" s="180"/>
      <c r="O718" s="179"/>
    </row>
    <row r="719" spans="1:15" s="164" customFormat="1" ht="12.75" customHeight="1" x14ac:dyDescent="0.25">
      <c r="A719" s="255"/>
      <c r="B719" s="440"/>
      <c r="C719" s="441"/>
      <c r="D719" s="441"/>
      <c r="E719" s="441"/>
      <c r="F719" s="441"/>
      <c r="G719" s="441"/>
      <c r="H719" s="441"/>
      <c r="I719" s="442"/>
      <c r="J719" s="155"/>
      <c r="L719" s="178"/>
      <c r="M719" s="179"/>
      <c r="N719" s="180"/>
      <c r="O719" s="179"/>
    </row>
    <row r="720" spans="1:15" s="164" customFormat="1" ht="12.75" customHeight="1" x14ac:dyDescent="0.25">
      <c r="A720" s="255"/>
      <c r="B720" s="440"/>
      <c r="C720" s="441"/>
      <c r="D720" s="441"/>
      <c r="E720" s="441"/>
      <c r="F720" s="441"/>
      <c r="G720" s="441"/>
      <c r="H720" s="441"/>
      <c r="I720" s="442"/>
      <c r="J720" s="155"/>
      <c r="L720" s="178"/>
      <c r="M720" s="179"/>
      <c r="N720" s="180"/>
      <c r="O720" s="179"/>
    </row>
    <row r="721" spans="1:15" s="164" customFormat="1" ht="12.75" customHeight="1" x14ac:dyDescent="0.25">
      <c r="A721" s="255"/>
      <c r="B721" s="443"/>
      <c r="C721" s="444"/>
      <c r="D721" s="444"/>
      <c r="E721" s="444"/>
      <c r="F721" s="444"/>
      <c r="G721" s="444"/>
      <c r="H721" s="444"/>
      <c r="I721" s="445"/>
      <c r="J721" s="155"/>
      <c r="L721" s="178"/>
      <c r="M721" s="179"/>
      <c r="N721" s="180"/>
      <c r="O721" s="179"/>
    </row>
    <row r="722" spans="1:15" s="164" customFormat="1" ht="12.75" customHeight="1" x14ac:dyDescent="0.25">
      <c r="A722" s="155"/>
      <c r="B722" s="167" t="s">
        <v>218</v>
      </c>
      <c r="C722" s="168"/>
      <c r="D722" s="169"/>
      <c r="E722" s="170"/>
      <c r="F722" s="169"/>
      <c r="G722" s="169"/>
      <c r="H722" s="169"/>
      <c r="I722" s="171"/>
      <c r="J722" s="155"/>
      <c r="L722" s="178"/>
      <c r="M722" s="179"/>
      <c r="N722" s="180"/>
      <c r="O722" s="179"/>
    </row>
    <row r="723" spans="1:15" s="164" customFormat="1" ht="12.75" customHeight="1" x14ac:dyDescent="0.25">
      <c r="A723" s="255"/>
      <c r="B723" s="440"/>
      <c r="C723" s="441"/>
      <c r="D723" s="441"/>
      <c r="E723" s="441"/>
      <c r="F723" s="441"/>
      <c r="G723" s="441"/>
      <c r="H723" s="441"/>
      <c r="I723" s="442"/>
      <c r="J723" s="155"/>
      <c r="L723" s="178"/>
      <c r="M723" s="179"/>
      <c r="N723" s="180"/>
      <c r="O723" s="179"/>
    </row>
    <row r="724" spans="1:15" s="164" customFormat="1" ht="12.75" customHeight="1" x14ac:dyDescent="0.25">
      <c r="A724" s="255"/>
      <c r="B724" s="440"/>
      <c r="C724" s="441"/>
      <c r="D724" s="441"/>
      <c r="E724" s="441"/>
      <c r="F724" s="441"/>
      <c r="G724" s="441"/>
      <c r="H724" s="441"/>
      <c r="I724" s="442"/>
      <c r="J724" s="155"/>
      <c r="L724" s="178"/>
      <c r="M724" s="179"/>
      <c r="N724" s="180"/>
      <c r="O724" s="179"/>
    </row>
    <row r="725" spans="1:15" s="164" customFormat="1" ht="12.75" customHeight="1" x14ac:dyDescent="0.25">
      <c r="A725" s="255"/>
      <c r="B725" s="440"/>
      <c r="C725" s="441"/>
      <c r="D725" s="441"/>
      <c r="E725" s="441"/>
      <c r="F725" s="441"/>
      <c r="G725" s="441"/>
      <c r="H725" s="441"/>
      <c r="I725" s="442"/>
      <c r="J725" s="155"/>
      <c r="L725" s="178"/>
      <c r="M725" s="179"/>
      <c r="N725" s="180"/>
      <c r="O725" s="179"/>
    </row>
    <row r="726" spans="1:15" s="164" customFormat="1" ht="12.75" customHeight="1" x14ac:dyDescent="0.25">
      <c r="A726" s="255"/>
      <c r="B726" s="440"/>
      <c r="C726" s="441"/>
      <c r="D726" s="441"/>
      <c r="E726" s="441"/>
      <c r="F726" s="441"/>
      <c r="G726" s="441"/>
      <c r="H726" s="441"/>
      <c r="I726" s="442"/>
      <c r="J726" s="155"/>
      <c r="L726" s="178"/>
      <c r="M726" s="179"/>
      <c r="N726" s="180"/>
      <c r="O726" s="179"/>
    </row>
    <row r="727" spans="1:15" s="164" customFormat="1" ht="13.5" customHeight="1" thickBot="1" x14ac:dyDescent="0.3">
      <c r="A727" s="255"/>
      <c r="B727" s="446"/>
      <c r="C727" s="447"/>
      <c r="D727" s="447"/>
      <c r="E727" s="447"/>
      <c r="F727" s="447"/>
      <c r="G727" s="447"/>
      <c r="H727" s="447"/>
      <c r="I727" s="448"/>
      <c r="J727" s="155"/>
      <c r="L727" s="178"/>
      <c r="M727" s="179"/>
      <c r="N727" s="180"/>
      <c r="O727" s="179"/>
    </row>
    <row r="728" spans="1:15" s="164" customFormat="1" ht="15" x14ac:dyDescent="0.25">
      <c r="A728" s="155"/>
      <c r="B728" s="182"/>
      <c r="C728" s="168"/>
      <c r="D728" s="169"/>
      <c r="E728" s="170"/>
      <c r="F728" s="169"/>
      <c r="G728" s="169"/>
      <c r="H728" s="169"/>
      <c r="J728" s="155"/>
      <c r="L728" s="178"/>
      <c r="M728" s="179"/>
      <c r="N728" s="180"/>
      <c r="O728" s="179"/>
    </row>
    <row r="729" spans="1:15" x14ac:dyDescent="0.25">
      <c r="A729" s="155"/>
      <c r="G729" s="127" t="str">
        <f>IF('F0 Etat des lieux '!$C$13="","",'F0 Etat des lieux '!$C$13)</f>
        <v/>
      </c>
    </row>
    <row r="730" spans="1:15" x14ac:dyDescent="0.25">
      <c r="A730" s="155"/>
      <c r="G730" s="127" t="str">
        <f>IF('F0 Etat des lieux '!$C$14="","",'F0 Etat des lieux '!$C$14)</f>
        <v/>
      </c>
    </row>
    <row r="731" spans="1:15" x14ac:dyDescent="0.25">
      <c r="A731" s="155"/>
    </row>
    <row r="732" spans="1:15" x14ac:dyDescent="0.25">
      <c r="A732" s="155"/>
    </row>
    <row r="733" spans="1:15" ht="15.75" x14ac:dyDescent="0.25">
      <c r="A733" s="155"/>
      <c r="D733" s="452" t="s">
        <v>200</v>
      </c>
      <c r="E733" s="453"/>
      <c r="F733" s="453"/>
      <c r="G733" s="453"/>
      <c r="H733" s="453"/>
      <c r="I733" s="454"/>
      <c r="N733" s="183"/>
      <c r="O733" s="184"/>
    </row>
    <row r="734" spans="1:15" x14ac:dyDescent="0.25">
      <c r="A734" s="155"/>
      <c r="B734" s="126">
        <f>B678+1</f>
        <v>14</v>
      </c>
      <c r="D734" s="137"/>
      <c r="E734" s="138"/>
      <c r="F734" s="138"/>
      <c r="G734" s="138"/>
      <c r="H734" s="138"/>
      <c r="I734" s="139"/>
    </row>
    <row r="735" spans="1:15" x14ac:dyDescent="0.25">
      <c r="A735" s="155"/>
      <c r="D735" s="140" t="str">
        <f>"Fiche action n° "&amp;B734</f>
        <v>Fiche action n° 14</v>
      </c>
      <c r="E735" s="138"/>
      <c r="F735" s="138"/>
      <c r="G735" s="138"/>
      <c r="H735" s="138"/>
      <c r="I735" s="139"/>
    </row>
    <row r="736" spans="1:15" ht="15.75" x14ac:dyDescent="0.25">
      <c r="A736" s="155"/>
      <c r="D736" s="141" t="s">
        <v>201</v>
      </c>
      <c r="E736" s="455" t="str">
        <f>IF(ISNA(VLOOKUP(D735,'F2 Objectifs'!$A$1:$F$82,2,FALSE)),"",VLOOKUP(D735,'F2 Objectifs'!$A$1:$F$82,2,FALSE))</f>
        <v xml:space="preserve">Action 6 de l'objectif 2 de l'axe 1 </v>
      </c>
      <c r="F736" s="455"/>
      <c r="G736" s="455"/>
      <c r="H736" s="455"/>
      <c r="I736" s="456"/>
    </row>
    <row r="737" spans="1:15" ht="13.5" thickBot="1" x14ac:dyDescent="0.3">
      <c r="A737" s="155"/>
    </row>
    <row r="738" spans="1:15" ht="20.100000000000001" customHeight="1" x14ac:dyDescent="0.25">
      <c r="A738" s="155"/>
      <c r="B738" s="449" t="str">
        <f>IF(ISNA(VLOOKUP(D735,'F2 Objectifs'!$A$1:$F$82,3,FALSE)),"",VLOOKUP(D735,'F2 Objectifs'!$A$1:$F$82,3,FALSE))</f>
        <v xml:space="preserve">Axe 1 : connaître, comprendre et utiliser les langages  </v>
      </c>
      <c r="C738" s="450"/>
      <c r="D738" s="450"/>
      <c r="E738" s="450"/>
      <c r="F738" s="450"/>
      <c r="G738" s="450"/>
      <c r="H738" s="450"/>
      <c r="I738" s="451"/>
    </row>
    <row r="739" spans="1:15" ht="20.100000000000001" customHeight="1" x14ac:dyDescent="0.25">
      <c r="A739" s="155"/>
      <c r="B739" s="142" t="s">
        <v>220</v>
      </c>
      <c r="C739" s="457" t="str">
        <f>IF(ISNA(VLOOKUP(D735,'F2 Objectifs'!$A$1:$F$82,4,FALSE)),"",VLOOKUP(D735,'F2 Objectifs'!$A$1:$F$82,4,FALSE))</f>
        <v>Objectif 2 de l'axe 1</v>
      </c>
      <c r="D739" s="457"/>
      <c r="E739" s="457"/>
      <c r="F739" s="457"/>
      <c r="G739" s="457"/>
      <c r="H739" s="457"/>
      <c r="I739" s="458"/>
    </row>
    <row r="740" spans="1:15" ht="20.100000000000001" customHeight="1" thickBot="1" x14ac:dyDescent="0.3">
      <c r="A740" s="155"/>
      <c r="B740" s="143" t="s">
        <v>221</v>
      </c>
      <c r="C740" s="459" t="str">
        <f>IF(ISNA(VLOOKUP(D735,'F2 Objectifs'!$A$1:$F$82,5,FALSE)),"",VLOOKUP(D735,'F2 Objectifs'!$A$1:$F$82,5,FALSE))</f>
        <v>Indicateur de l'objectif 2 de l'axe 1</v>
      </c>
      <c r="D740" s="459"/>
      <c r="E740" s="459"/>
      <c r="F740" s="459"/>
      <c r="G740" s="459"/>
      <c r="H740" s="459"/>
      <c r="I740" s="460"/>
    </row>
    <row r="741" spans="1:15" s="146" customFormat="1" thickBot="1" x14ac:dyDescent="0.3">
      <c r="A741" s="155"/>
      <c r="B741" s="144"/>
      <c r="C741" s="145"/>
      <c r="D741" s="145"/>
      <c r="E741" s="145"/>
      <c r="F741" s="145"/>
      <c r="G741" s="145"/>
      <c r="L741" s="186"/>
      <c r="M741" s="129"/>
      <c r="N741" s="130"/>
      <c r="O741" s="129"/>
    </row>
    <row r="742" spans="1:15" ht="13.5" customHeight="1" x14ac:dyDescent="0.25">
      <c r="A742" s="155"/>
      <c r="B742" s="147"/>
      <c r="C742" s="467" t="s">
        <v>223</v>
      </c>
      <c r="D742" s="468"/>
      <c r="E742" s="468"/>
      <c r="F742" s="468"/>
      <c r="G742" s="468"/>
      <c r="H742" s="469"/>
    </row>
    <row r="743" spans="1:15" ht="20.100000000000001" customHeight="1" x14ac:dyDescent="0.25">
      <c r="A743" s="155"/>
      <c r="C743" s="148" t="s">
        <v>202</v>
      </c>
      <c r="D743" s="149" t="s">
        <v>203</v>
      </c>
      <c r="E743" s="149" t="s">
        <v>204</v>
      </c>
      <c r="F743" s="149" t="s">
        <v>205</v>
      </c>
      <c r="G743" s="149" t="s">
        <v>206</v>
      </c>
      <c r="H743" s="465" t="s">
        <v>222</v>
      </c>
    </row>
    <row r="744" spans="1:15" ht="20.100000000000001" customHeight="1" x14ac:dyDescent="0.25">
      <c r="A744" s="155"/>
      <c r="C744" s="148" t="s">
        <v>207</v>
      </c>
      <c r="D744" s="149" t="s">
        <v>208</v>
      </c>
      <c r="E744" s="149" t="s">
        <v>209</v>
      </c>
      <c r="F744" s="149" t="s">
        <v>210</v>
      </c>
      <c r="G744" s="149" t="s">
        <v>219</v>
      </c>
      <c r="H744" s="466"/>
    </row>
    <row r="745" spans="1:15" ht="20.100000000000001" customHeight="1" thickBot="1" x14ac:dyDescent="0.3">
      <c r="A745" s="155"/>
      <c r="C745" s="150"/>
      <c r="D745" s="151"/>
      <c r="E745" s="152" t="s">
        <v>211</v>
      </c>
      <c r="F745" s="153"/>
      <c r="G745" s="151"/>
      <c r="H745" s="154"/>
    </row>
    <row r="746" spans="1:15" s="155" customFormat="1" thickBot="1" x14ac:dyDescent="0.3">
      <c r="C746" s="156"/>
      <c r="D746" s="157"/>
      <c r="E746" s="158"/>
      <c r="F746" s="157"/>
      <c r="G746" s="157"/>
      <c r="H746" s="157"/>
      <c r="L746" s="187"/>
      <c r="M746" s="179"/>
      <c r="N746" s="180"/>
      <c r="O746" s="179"/>
    </row>
    <row r="747" spans="1:15" s="164" customFormat="1" ht="15" x14ac:dyDescent="0.25">
      <c r="A747" s="155"/>
      <c r="B747" s="159" t="s">
        <v>212</v>
      </c>
      <c r="C747" s="160"/>
      <c r="D747" s="161"/>
      <c r="E747" s="162"/>
      <c r="F747" s="161"/>
      <c r="G747" s="161"/>
      <c r="H747" s="161"/>
      <c r="I747" s="163"/>
      <c r="J747" s="155"/>
      <c r="L747" s="178"/>
      <c r="M747" s="179"/>
      <c r="N747" s="180"/>
      <c r="O747" s="179"/>
    </row>
    <row r="748" spans="1:15" s="164" customFormat="1" ht="15" customHeight="1" x14ac:dyDescent="0.25">
      <c r="A748" s="255"/>
      <c r="B748" s="440"/>
      <c r="C748" s="441"/>
      <c r="D748" s="441"/>
      <c r="E748" s="441"/>
      <c r="F748" s="441"/>
      <c r="G748" s="441"/>
      <c r="H748" s="441"/>
      <c r="I748" s="442"/>
      <c r="J748" s="155"/>
      <c r="L748" s="178"/>
      <c r="M748" s="179"/>
      <c r="N748" s="180"/>
      <c r="O748" s="179"/>
    </row>
    <row r="749" spans="1:15" s="164" customFormat="1" ht="15" customHeight="1" x14ac:dyDescent="0.25">
      <c r="A749" s="255"/>
      <c r="B749" s="440"/>
      <c r="C749" s="441"/>
      <c r="D749" s="441"/>
      <c r="E749" s="441"/>
      <c r="F749" s="441"/>
      <c r="G749" s="441"/>
      <c r="H749" s="441"/>
      <c r="I749" s="442"/>
      <c r="J749" s="155"/>
      <c r="L749" s="178"/>
      <c r="M749" s="179"/>
      <c r="N749" s="180"/>
      <c r="O749" s="179"/>
    </row>
    <row r="750" spans="1:15" s="164" customFormat="1" ht="15" customHeight="1" x14ac:dyDescent="0.25">
      <c r="A750" s="255"/>
      <c r="B750" s="440"/>
      <c r="C750" s="441"/>
      <c r="D750" s="441"/>
      <c r="E750" s="441"/>
      <c r="F750" s="441"/>
      <c r="G750" s="441"/>
      <c r="H750" s="441"/>
      <c r="I750" s="442"/>
      <c r="J750" s="155"/>
      <c r="L750" s="178"/>
      <c r="M750" s="179"/>
      <c r="N750" s="180"/>
      <c r="O750" s="179"/>
    </row>
    <row r="751" spans="1:15" s="164" customFormat="1" ht="15" customHeight="1" x14ac:dyDescent="0.25">
      <c r="A751" s="255"/>
      <c r="B751" s="440"/>
      <c r="C751" s="441"/>
      <c r="D751" s="441"/>
      <c r="E751" s="441"/>
      <c r="F751" s="441"/>
      <c r="G751" s="441"/>
      <c r="H751" s="441"/>
      <c r="I751" s="442"/>
      <c r="J751" s="155"/>
      <c r="L751" s="178"/>
      <c r="M751" s="179"/>
      <c r="N751" s="180"/>
      <c r="O751" s="179"/>
    </row>
    <row r="752" spans="1:15" s="164" customFormat="1" ht="12.75" customHeight="1" x14ac:dyDescent="0.25">
      <c r="A752" s="255"/>
      <c r="B752" s="443"/>
      <c r="C752" s="444"/>
      <c r="D752" s="444"/>
      <c r="E752" s="444"/>
      <c r="F752" s="444"/>
      <c r="G752" s="444"/>
      <c r="H752" s="444"/>
      <c r="I752" s="445"/>
      <c r="J752" s="155"/>
      <c r="L752" s="178"/>
      <c r="M752" s="179"/>
      <c r="N752" s="180"/>
      <c r="O752" s="179"/>
    </row>
    <row r="753" spans="1:15" s="164" customFormat="1" ht="15" x14ac:dyDescent="0.25">
      <c r="A753" s="155"/>
      <c r="B753" s="167" t="s">
        <v>213</v>
      </c>
      <c r="C753" s="168"/>
      <c r="D753" s="169"/>
      <c r="E753" s="170"/>
      <c r="F753" s="169"/>
      <c r="G753" s="169"/>
      <c r="H753" s="169"/>
      <c r="I753" s="171"/>
      <c r="J753" s="155"/>
      <c r="L753" s="178"/>
      <c r="M753" s="179"/>
      <c r="N753" s="180"/>
      <c r="O753" s="179"/>
    </row>
    <row r="754" spans="1:15" s="164" customFormat="1" ht="12.75" customHeight="1" x14ac:dyDescent="0.25">
      <c r="A754" s="255"/>
      <c r="B754" s="440"/>
      <c r="C754" s="441"/>
      <c r="D754" s="441"/>
      <c r="E754" s="441"/>
      <c r="F754" s="441"/>
      <c r="G754" s="441"/>
      <c r="H754" s="441"/>
      <c r="I754" s="442"/>
      <c r="J754" s="155"/>
      <c r="L754" s="178"/>
      <c r="M754" s="179"/>
      <c r="N754" s="180"/>
      <c r="O754" s="179"/>
    </row>
    <row r="755" spans="1:15" s="164" customFormat="1" ht="12.75" customHeight="1" x14ac:dyDescent="0.25">
      <c r="A755" s="255"/>
      <c r="B755" s="440"/>
      <c r="C755" s="441"/>
      <c r="D755" s="441"/>
      <c r="E755" s="441"/>
      <c r="F755" s="441"/>
      <c r="G755" s="441"/>
      <c r="H755" s="441"/>
      <c r="I755" s="442"/>
      <c r="J755" s="155"/>
      <c r="L755" s="178"/>
      <c r="M755" s="179"/>
      <c r="N755" s="180"/>
      <c r="O755" s="179"/>
    </row>
    <row r="756" spans="1:15" s="164" customFormat="1" ht="12.75" customHeight="1" x14ac:dyDescent="0.25">
      <c r="A756" s="255"/>
      <c r="B756" s="440"/>
      <c r="C756" s="441"/>
      <c r="D756" s="441"/>
      <c r="E756" s="441"/>
      <c r="F756" s="441"/>
      <c r="G756" s="441"/>
      <c r="H756" s="441"/>
      <c r="I756" s="442"/>
      <c r="J756" s="155"/>
      <c r="L756" s="178"/>
      <c r="M756" s="179"/>
      <c r="N756" s="180"/>
      <c r="O756" s="179"/>
    </row>
    <row r="757" spans="1:15" s="164" customFormat="1" ht="12.75" customHeight="1" x14ac:dyDescent="0.25">
      <c r="A757" s="255"/>
      <c r="B757" s="440"/>
      <c r="C757" s="441"/>
      <c r="D757" s="441"/>
      <c r="E757" s="441"/>
      <c r="F757" s="441"/>
      <c r="G757" s="441"/>
      <c r="H757" s="441"/>
      <c r="I757" s="442"/>
      <c r="J757" s="155"/>
      <c r="L757" s="178"/>
      <c r="M757" s="179"/>
      <c r="N757" s="180"/>
      <c r="O757" s="179"/>
    </row>
    <row r="758" spans="1:15" s="164" customFormat="1" ht="12.75" customHeight="1" x14ac:dyDescent="0.25">
      <c r="A758" s="255"/>
      <c r="B758" s="443"/>
      <c r="C758" s="444"/>
      <c r="D758" s="444"/>
      <c r="E758" s="444"/>
      <c r="F758" s="444"/>
      <c r="G758" s="444"/>
      <c r="H758" s="444"/>
      <c r="I758" s="445"/>
      <c r="J758" s="155"/>
      <c r="L758" s="178"/>
      <c r="M758" s="179"/>
      <c r="N758" s="180"/>
      <c r="O758" s="179"/>
    </row>
    <row r="759" spans="1:15" s="164" customFormat="1" ht="12.75" customHeight="1" x14ac:dyDescent="0.3">
      <c r="A759" s="155"/>
      <c r="B759" s="167" t="s">
        <v>214</v>
      </c>
      <c r="C759" s="168"/>
      <c r="D759" s="169"/>
      <c r="E759" s="170"/>
      <c r="F759" s="169"/>
      <c r="G759" s="169"/>
      <c r="H759" s="169"/>
      <c r="I759" s="171"/>
      <c r="J759" s="155"/>
      <c r="L759" s="178"/>
      <c r="M759" s="179"/>
      <c r="N759" s="180"/>
      <c r="O759" s="179"/>
    </row>
    <row r="760" spans="1:15" s="164" customFormat="1" ht="12.75" customHeight="1" x14ac:dyDescent="0.25">
      <c r="A760" s="255"/>
      <c r="B760" s="440"/>
      <c r="C760" s="441"/>
      <c r="D760" s="441"/>
      <c r="E760" s="441"/>
      <c r="F760" s="441"/>
      <c r="G760" s="441"/>
      <c r="H760" s="441"/>
      <c r="I760" s="442"/>
      <c r="J760" s="155"/>
      <c r="L760" s="178"/>
      <c r="M760" s="179"/>
      <c r="N760" s="180"/>
      <c r="O760" s="179"/>
    </row>
    <row r="761" spans="1:15" s="164" customFormat="1" ht="12.75" customHeight="1" x14ac:dyDescent="0.25">
      <c r="A761" s="255"/>
      <c r="B761" s="440"/>
      <c r="C761" s="441"/>
      <c r="D761" s="441"/>
      <c r="E761" s="441"/>
      <c r="F761" s="441"/>
      <c r="G761" s="441"/>
      <c r="H761" s="441"/>
      <c r="I761" s="442"/>
      <c r="J761" s="155"/>
      <c r="L761" s="178"/>
      <c r="M761" s="179"/>
      <c r="N761" s="180"/>
      <c r="O761" s="179"/>
    </row>
    <row r="762" spans="1:15" s="164" customFormat="1" ht="12.75" customHeight="1" x14ac:dyDescent="0.25">
      <c r="A762" s="255"/>
      <c r="B762" s="440"/>
      <c r="C762" s="441"/>
      <c r="D762" s="441"/>
      <c r="E762" s="441"/>
      <c r="F762" s="441"/>
      <c r="G762" s="441"/>
      <c r="H762" s="441"/>
      <c r="I762" s="442"/>
      <c r="J762" s="155"/>
      <c r="L762" s="178"/>
      <c r="M762" s="179"/>
      <c r="N762" s="180"/>
      <c r="O762" s="179"/>
    </row>
    <row r="763" spans="1:15" s="164" customFormat="1" ht="12.75" customHeight="1" x14ac:dyDescent="0.25">
      <c r="A763" s="255"/>
      <c r="B763" s="440"/>
      <c r="C763" s="441"/>
      <c r="D763" s="441"/>
      <c r="E763" s="441"/>
      <c r="F763" s="441"/>
      <c r="G763" s="441"/>
      <c r="H763" s="441"/>
      <c r="I763" s="442"/>
      <c r="J763" s="155"/>
      <c r="L763" s="178"/>
      <c r="M763" s="179"/>
      <c r="N763" s="180"/>
      <c r="O763" s="179"/>
    </row>
    <row r="764" spans="1:15" s="164" customFormat="1" ht="12.75" customHeight="1" x14ac:dyDescent="0.25">
      <c r="A764" s="255"/>
      <c r="B764" s="443"/>
      <c r="C764" s="444"/>
      <c r="D764" s="444"/>
      <c r="E764" s="444"/>
      <c r="F764" s="444"/>
      <c r="G764" s="444"/>
      <c r="H764" s="444"/>
      <c r="I764" s="445"/>
      <c r="J764" s="155"/>
      <c r="L764" s="178"/>
      <c r="M764" s="179"/>
      <c r="N764" s="180"/>
      <c r="O764" s="179"/>
    </row>
    <row r="765" spans="1:15" s="164" customFormat="1" ht="15" x14ac:dyDescent="0.25">
      <c r="A765" s="155"/>
      <c r="B765" s="173" t="s">
        <v>215</v>
      </c>
      <c r="C765" s="174"/>
      <c r="D765" s="174"/>
      <c r="E765" s="174"/>
      <c r="F765" s="174"/>
      <c r="G765" s="174"/>
      <c r="H765" s="174"/>
      <c r="I765" s="175"/>
      <c r="J765" s="155"/>
      <c r="L765" s="178"/>
      <c r="M765" s="179"/>
      <c r="N765" s="180"/>
      <c r="O765" s="179"/>
    </row>
    <row r="766" spans="1:15" s="164" customFormat="1" ht="15" x14ac:dyDescent="0.25">
      <c r="A766" s="155"/>
      <c r="B766" s="176" t="s">
        <v>216</v>
      </c>
      <c r="C766" s="168"/>
      <c r="D766" s="169"/>
      <c r="E766" s="170"/>
      <c r="F766" s="169"/>
      <c r="G766" s="169"/>
      <c r="H766" s="169"/>
      <c r="I766" s="171"/>
      <c r="J766" s="155"/>
      <c r="L766" s="178"/>
      <c r="M766" s="179"/>
      <c r="N766" s="180"/>
      <c r="O766" s="179"/>
    </row>
    <row r="767" spans="1:15" s="164" customFormat="1" ht="12.75" customHeight="1" x14ac:dyDescent="0.25">
      <c r="A767" s="255"/>
      <c r="B767" s="440"/>
      <c r="C767" s="441"/>
      <c r="D767" s="441"/>
      <c r="E767" s="441"/>
      <c r="F767" s="441"/>
      <c r="G767" s="441"/>
      <c r="H767" s="441"/>
      <c r="I767" s="442"/>
      <c r="J767" s="155"/>
      <c r="L767" s="178"/>
      <c r="M767" s="179"/>
      <c r="N767" s="180"/>
      <c r="O767" s="179"/>
    </row>
    <row r="768" spans="1:15" s="164" customFormat="1" ht="12.75" customHeight="1" x14ac:dyDescent="0.25">
      <c r="A768" s="255"/>
      <c r="B768" s="440"/>
      <c r="C768" s="441"/>
      <c r="D768" s="441"/>
      <c r="E768" s="441"/>
      <c r="F768" s="441"/>
      <c r="G768" s="441"/>
      <c r="H768" s="441"/>
      <c r="I768" s="442"/>
      <c r="J768" s="155"/>
      <c r="L768" s="178"/>
      <c r="M768" s="179"/>
      <c r="N768" s="180"/>
      <c r="O768" s="179"/>
    </row>
    <row r="769" spans="1:15" s="164" customFormat="1" ht="12.75" customHeight="1" x14ac:dyDescent="0.25">
      <c r="A769" s="255"/>
      <c r="B769" s="440"/>
      <c r="C769" s="441"/>
      <c r="D769" s="441"/>
      <c r="E769" s="441"/>
      <c r="F769" s="441"/>
      <c r="G769" s="441"/>
      <c r="H769" s="441"/>
      <c r="I769" s="442"/>
      <c r="J769" s="155"/>
      <c r="L769" s="178"/>
      <c r="M769" s="179"/>
      <c r="N769" s="180"/>
      <c r="O769" s="179"/>
    </row>
    <row r="770" spans="1:15" s="164" customFormat="1" ht="12.75" customHeight="1" x14ac:dyDescent="0.25">
      <c r="A770" s="255"/>
      <c r="B770" s="440"/>
      <c r="C770" s="441"/>
      <c r="D770" s="441"/>
      <c r="E770" s="441"/>
      <c r="F770" s="441"/>
      <c r="G770" s="441"/>
      <c r="H770" s="441"/>
      <c r="I770" s="442"/>
      <c r="J770" s="155"/>
      <c r="L770" s="178"/>
      <c r="M770" s="179"/>
      <c r="N770" s="180"/>
      <c r="O770" s="179"/>
    </row>
    <row r="771" spans="1:15" s="164" customFormat="1" ht="12.75" customHeight="1" x14ac:dyDescent="0.25">
      <c r="A771" s="255"/>
      <c r="B771" s="443"/>
      <c r="C771" s="444"/>
      <c r="D771" s="444"/>
      <c r="E771" s="444"/>
      <c r="F771" s="444"/>
      <c r="G771" s="444"/>
      <c r="H771" s="444"/>
      <c r="I771" s="445"/>
      <c r="J771" s="155"/>
      <c r="L771" s="178"/>
      <c r="M771" s="179"/>
      <c r="N771" s="180"/>
      <c r="O771" s="179"/>
    </row>
    <row r="772" spans="1:15" s="164" customFormat="1" ht="12.75" customHeight="1" x14ac:dyDescent="0.25">
      <c r="A772" s="155"/>
      <c r="B772" s="181" t="s">
        <v>217</v>
      </c>
      <c r="C772" s="168"/>
      <c r="D772" s="169"/>
      <c r="E772" s="170"/>
      <c r="F772" s="169"/>
      <c r="G772" s="169"/>
      <c r="H772" s="169"/>
      <c r="I772" s="171"/>
      <c r="J772" s="155"/>
      <c r="L772" s="178"/>
      <c r="M772" s="179"/>
      <c r="N772" s="180"/>
      <c r="O772" s="179"/>
    </row>
    <row r="773" spans="1:15" s="164" customFormat="1" ht="12.75" customHeight="1" x14ac:dyDescent="0.25">
      <c r="A773" s="255"/>
      <c r="B773" s="440"/>
      <c r="C773" s="441"/>
      <c r="D773" s="441"/>
      <c r="E773" s="441"/>
      <c r="F773" s="441"/>
      <c r="G773" s="441"/>
      <c r="H773" s="441"/>
      <c r="I773" s="442"/>
      <c r="J773" s="155"/>
      <c r="L773" s="178"/>
      <c r="M773" s="179"/>
      <c r="N773" s="180"/>
      <c r="O773" s="179"/>
    </row>
    <row r="774" spans="1:15" s="164" customFormat="1" ht="12.75" customHeight="1" x14ac:dyDescent="0.25">
      <c r="A774" s="255"/>
      <c r="B774" s="440"/>
      <c r="C774" s="441"/>
      <c r="D774" s="441"/>
      <c r="E774" s="441"/>
      <c r="F774" s="441"/>
      <c r="G774" s="441"/>
      <c r="H774" s="441"/>
      <c r="I774" s="442"/>
      <c r="J774" s="155"/>
      <c r="L774" s="178"/>
      <c r="M774" s="179"/>
      <c r="N774" s="180"/>
      <c r="O774" s="179"/>
    </row>
    <row r="775" spans="1:15" s="164" customFormat="1" ht="12.75" customHeight="1" x14ac:dyDescent="0.25">
      <c r="A775" s="255"/>
      <c r="B775" s="440"/>
      <c r="C775" s="441"/>
      <c r="D775" s="441"/>
      <c r="E775" s="441"/>
      <c r="F775" s="441"/>
      <c r="G775" s="441"/>
      <c r="H775" s="441"/>
      <c r="I775" s="442"/>
      <c r="J775" s="155"/>
      <c r="L775" s="178"/>
      <c r="M775" s="179"/>
      <c r="N775" s="180"/>
      <c r="O775" s="179"/>
    </row>
    <row r="776" spans="1:15" s="164" customFormat="1" ht="12.75" customHeight="1" x14ac:dyDescent="0.25">
      <c r="A776" s="255"/>
      <c r="B776" s="440"/>
      <c r="C776" s="441"/>
      <c r="D776" s="441"/>
      <c r="E776" s="441"/>
      <c r="F776" s="441"/>
      <c r="G776" s="441"/>
      <c r="H776" s="441"/>
      <c r="I776" s="442"/>
      <c r="J776" s="155"/>
      <c r="L776" s="178"/>
      <c r="M776" s="179"/>
      <c r="N776" s="180"/>
      <c r="O776" s="179"/>
    </row>
    <row r="777" spans="1:15" s="164" customFormat="1" ht="12.75" customHeight="1" x14ac:dyDescent="0.25">
      <c r="A777" s="255"/>
      <c r="B777" s="443"/>
      <c r="C777" s="444"/>
      <c r="D777" s="444"/>
      <c r="E777" s="444"/>
      <c r="F777" s="444"/>
      <c r="G777" s="444"/>
      <c r="H777" s="444"/>
      <c r="I777" s="445"/>
      <c r="J777" s="155"/>
      <c r="L777" s="178"/>
      <c r="M777" s="179"/>
      <c r="N777" s="180"/>
      <c r="O777" s="179"/>
    </row>
    <row r="778" spans="1:15" s="164" customFormat="1" ht="12.75" customHeight="1" x14ac:dyDescent="0.25">
      <c r="A778" s="155"/>
      <c r="B778" s="167" t="s">
        <v>218</v>
      </c>
      <c r="C778" s="168"/>
      <c r="D778" s="169"/>
      <c r="E778" s="170"/>
      <c r="F778" s="169"/>
      <c r="G778" s="169"/>
      <c r="H778" s="169"/>
      <c r="I778" s="171"/>
      <c r="J778" s="155"/>
      <c r="L778" s="178"/>
      <c r="M778" s="179"/>
      <c r="N778" s="180"/>
      <c r="O778" s="179"/>
    </row>
    <row r="779" spans="1:15" s="164" customFormat="1" ht="12.75" customHeight="1" x14ac:dyDescent="0.25">
      <c r="A779" s="255"/>
      <c r="B779" s="440"/>
      <c r="C779" s="441"/>
      <c r="D779" s="441"/>
      <c r="E779" s="441"/>
      <c r="F779" s="441"/>
      <c r="G779" s="441"/>
      <c r="H779" s="441"/>
      <c r="I779" s="442"/>
      <c r="J779" s="155"/>
      <c r="L779" s="178"/>
      <c r="M779" s="179"/>
      <c r="N779" s="180"/>
      <c r="O779" s="179"/>
    </row>
    <row r="780" spans="1:15" s="164" customFormat="1" ht="12.75" customHeight="1" x14ac:dyDescent="0.25">
      <c r="A780" s="255"/>
      <c r="B780" s="440"/>
      <c r="C780" s="441"/>
      <c r="D780" s="441"/>
      <c r="E780" s="441"/>
      <c r="F780" s="441"/>
      <c r="G780" s="441"/>
      <c r="H780" s="441"/>
      <c r="I780" s="442"/>
      <c r="J780" s="155"/>
      <c r="L780" s="178"/>
      <c r="M780" s="179"/>
      <c r="N780" s="180"/>
      <c r="O780" s="179"/>
    </row>
    <row r="781" spans="1:15" s="164" customFormat="1" ht="12.75" customHeight="1" x14ac:dyDescent="0.25">
      <c r="A781" s="255"/>
      <c r="B781" s="440"/>
      <c r="C781" s="441"/>
      <c r="D781" s="441"/>
      <c r="E781" s="441"/>
      <c r="F781" s="441"/>
      <c r="G781" s="441"/>
      <c r="H781" s="441"/>
      <c r="I781" s="442"/>
      <c r="J781" s="155"/>
      <c r="L781" s="178"/>
      <c r="M781" s="179"/>
      <c r="N781" s="180"/>
      <c r="O781" s="179"/>
    </row>
    <row r="782" spans="1:15" s="164" customFormat="1" ht="12.75" customHeight="1" x14ac:dyDescent="0.25">
      <c r="A782" s="255"/>
      <c r="B782" s="440"/>
      <c r="C782" s="441"/>
      <c r="D782" s="441"/>
      <c r="E782" s="441"/>
      <c r="F782" s="441"/>
      <c r="G782" s="441"/>
      <c r="H782" s="441"/>
      <c r="I782" s="442"/>
      <c r="J782" s="155"/>
      <c r="L782" s="178"/>
      <c r="M782" s="179"/>
      <c r="N782" s="180"/>
      <c r="O782" s="179"/>
    </row>
    <row r="783" spans="1:15" s="164" customFormat="1" ht="13.5" customHeight="1" thickBot="1" x14ac:dyDescent="0.3">
      <c r="A783" s="255"/>
      <c r="B783" s="446"/>
      <c r="C783" s="447"/>
      <c r="D783" s="447"/>
      <c r="E783" s="447"/>
      <c r="F783" s="447"/>
      <c r="G783" s="447"/>
      <c r="H783" s="447"/>
      <c r="I783" s="448"/>
      <c r="J783" s="155"/>
      <c r="L783" s="178"/>
      <c r="M783" s="179"/>
      <c r="N783" s="180"/>
      <c r="O783" s="179"/>
    </row>
    <row r="784" spans="1:15" s="164" customFormat="1" ht="15" x14ac:dyDescent="0.25">
      <c r="A784" s="155"/>
      <c r="B784" s="182"/>
      <c r="C784" s="168"/>
      <c r="D784" s="169"/>
      <c r="E784" s="170"/>
      <c r="F784" s="169"/>
      <c r="G784" s="169"/>
      <c r="H784" s="169"/>
      <c r="J784" s="155"/>
      <c r="L784" s="178"/>
      <c r="M784" s="179"/>
      <c r="N784" s="180"/>
      <c r="O784" s="179"/>
    </row>
    <row r="785" spans="1:15" x14ac:dyDescent="0.25">
      <c r="A785" s="155"/>
      <c r="G785" s="127" t="str">
        <f>IF('F0 Etat des lieux '!$C$13="","",'F0 Etat des lieux '!$C$13)</f>
        <v/>
      </c>
    </row>
    <row r="786" spans="1:15" x14ac:dyDescent="0.25">
      <c r="A786" s="155"/>
      <c r="G786" s="127" t="str">
        <f>IF('F0 Etat des lieux '!$C$14="","",'F0 Etat des lieux '!$C$14)</f>
        <v/>
      </c>
    </row>
    <row r="787" spans="1:15" x14ac:dyDescent="0.25">
      <c r="A787" s="155"/>
    </row>
    <row r="788" spans="1:15" x14ac:dyDescent="0.25">
      <c r="A788" s="155"/>
    </row>
    <row r="789" spans="1:15" ht="15.75" x14ac:dyDescent="0.25">
      <c r="A789" s="155"/>
      <c r="D789" s="452" t="s">
        <v>200</v>
      </c>
      <c r="E789" s="453"/>
      <c r="F789" s="453"/>
      <c r="G789" s="453"/>
      <c r="H789" s="453"/>
      <c r="I789" s="454"/>
      <c r="N789" s="183"/>
      <c r="O789" s="184"/>
    </row>
    <row r="790" spans="1:15" x14ac:dyDescent="0.25">
      <c r="A790" s="155"/>
      <c r="B790" s="126">
        <f>B734+1</f>
        <v>15</v>
      </c>
      <c r="D790" s="137"/>
      <c r="E790" s="138"/>
      <c r="F790" s="138"/>
      <c r="G790" s="138"/>
      <c r="H790" s="138"/>
      <c r="I790" s="139"/>
    </row>
    <row r="791" spans="1:15" x14ac:dyDescent="0.25">
      <c r="A791" s="155"/>
      <c r="D791" s="140" t="str">
        <f>"Fiche action n° "&amp;B790</f>
        <v>Fiche action n° 15</v>
      </c>
      <c r="E791" s="138"/>
      <c r="F791" s="138"/>
      <c r="G791" s="138"/>
      <c r="H791" s="138"/>
      <c r="I791" s="139"/>
    </row>
    <row r="792" spans="1:15" ht="15.75" x14ac:dyDescent="0.25">
      <c r="A792" s="155"/>
      <c r="D792" s="141" t="s">
        <v>201</v>
      </c>
      <c r="E792" s="455" t="str">
        <f>IF(ISNA(VLOOKUP(D791,'F2 Objectifs'!$A$1:$F$82,2,FALSE)),"",VLOOKUP(D791,'F2 Objectifs'!$A$1:$F$82,2,FALSE))</f>
        <v>Action 7 de l'objectif 2 de l'axe 1</v>
      </c>
      <c r="F792" s="455"/>
      <c r="G792" s="455"/>
      <c r="H792" s="455"/>
      <c r="I792" s="456"/>
    </row>
    <row r="793" spans="1:15" ht="13.5" thickBot="1" x14ac:dyDescent="0.3">
      <c r="A793" s="155"/>
    </row>
    <row r="794" spans="1:15" ht="20.100000000000001" customHeight="1" x14ac:dyDescent="0.25">
      <c r="A794" s="155"/>
      <c r="B794" s="449" t="str">
        <f>IF(ISNA(VLOOKUP(D791,'F2 Objectifs'!$A$1:$F$82,3,FALSE)),"",VLOOKUP(D791,'F2 Objectifs'!$A$1:$F$82,3,FALSE))</f>
        <v xml:space="preserve">Axe 1 : connaître, comprendre et utiliser les langages  </v>
      </c>
      <c r="C794" s="450"/>
      <c r="D794" s="450"/>
      <c r="E794" s="450"/>
      <c r="F794" s="450"/>
      <c r="G794" s="450"/>
      <c r="H794" s="450"/>
      <c r="I794" s="451"/>
    </row>
    <row r="795" spans="1:15" ht="20.100000000000001" customHeight="1" x14ac:dyDescent="0.25">
      <c r="A795" s="155"/>
      <c r="B795" s="142" t="s">
        <v>220</v>
      </c>
      <c r="C795" s="457" t="str">
        <f>IF(ISNA(VLOOKUP(D791,'F2 Objectifs'!$A$1:$F$82,4,FALSE)),"",VLOOKUP(D791,'F2 Objectifs'!$A$1:$F$82,4,FALSE))</f>
        <v>Objectif 2 de l'axe 1</v>
      </c>
      <c r="D795" s="457"/>
      <c r="E795" s="457"/>
      <c r="F795" s="457"/>
      <c r="G795" s="457"/>
      <c r="H795" s="457"/>
      <c r="I795" s="458"/>
    </row>
    <row r="796" spans="1:15" ht="20.100000000000001" customHeight="1" thickBot="1" x14ac:dyDescent="0.3">
      <c r="A796" s="155"/>
      <c r="B796" s="143" t="s">
        <v>221</v>
      </c>
      <c r="C796" s="459" t="str">
        <f>IF(ISNA(VLOOKUP(D791,'F2 Objectifs'!$A$1:$F$82,5,FALSE)),"",VLOOKUP(D791,'F2 Objectifs'!$A$1:$F$82,5,FALSE))</f>
        <v>Indicateur de l'objectif 2 de l'axe 1</v>
      </c>
      <c r="D796" s="459"/>
      <c r="E796" s="459"/>
      <c r="F796" s="459"/>
      <c r="G796" s="459"/>
      <c r="H796" s="459"/>
      <c r="I796" s="460"/>
    </row>
    <row r="797" spans="1:15" s="146" customFormat="1" thickBot="1" x14ac:dyDescent="0.3">
      <c r="A797" s="155"/>
      <c r="B797" s="144"/>
      <c r="C797" s="145"/>
      <c r="D797" s="145"/>
      <c r="E797" s="145"/>
      <c r="F797" s="145"/>
      <c r="G797" s="145"/>
      <c r="L797" s="186"/>
      <c r="M797" s="129"/>
      <c r="N797" s="130"/>
      <c r="O797" s="129"/>
    </row>
    <row r="798" spans="1:15" ht="13.5" customHeight="1" x14ac:dyDescent="0.25">
      <c r="A798" s="155"/>
      <c r="B798" s="147"/>
      <c r="C798" s="467" t="s">
        <v>223</v>
      </c>
      <c r="D798" s="468"/>
      <c r="E798" s="468"/>
      <c r="F798" s="468"/>
      <c r="G798" s="468"/>
      <c r="H798" s="469"/>
    </row>
    <row r="799" spans="1:15" ht="20.100000000000001" customHeight="1" x14ac:dyDescent="0.25">
      <c r="A799" s="155"/>
      <c r="C799" s="148" t="s">
        <v>202</v>
      </c>
      <c r="D799" s="149" t="s">
        <v>203</v>
      </c>
      <c r="E799" s="149" t="s">
        <v>204</v>
      </c>
      <c r="F799" s="149" t="s">
        <v>205</v>
      </c>
      <c r="G799" s="149" t="s">
        <v>206</v>
      </c>
      <c r="H799" s="465" t="s">
        <v>222</v>
      </c>
    </row>
    <row r="800" spans="1:15" ht="20.100000000000001" customHeight="1" x14ac:dyDescent="0.25">
      <c r="A800" s="155"/>
      <c r="C800" s="148" t="s">
        <v>207</v>
      </c>
      <c r="D800" s="149" t="s">
        <v>208</v>
      </c>
      <c r="E800" s="149" t="s">
        <v>209</v>
      </c>
      <c r="F800" s="149" t="s">
        <v>210</v>
      </c>
      <c r="G800" s="149" t="s">
        <v>219</v>
      </c>
      <c r="H800" s="466"/>
    </row>
    <row r="801" spans="1:15" ht="20.100000000000001" customHeight="1" thickBot="1" x14ac:dyDescent="0.3">
      <c r="A801" s="155"/>
      <c r="C801" s="150"/>
      <c r="D801" s="151"/>
      <c r="E801" s="152" t="s">
        <v>211</v>
      </c>
      <c r="F801" s="153"/>
      <c r="G801" s="151"/>
      <c r="H801" s="154"/>
    </row>
    <row r="802" spans="1:15" s="155" customFormat="1" thickBot="1" x14ac:dyDescent="0.3">
      <c r="C802" s="156"/>
      <c r="D802" s="157"/>
      <c r="E802" s="158"/>
      <c r="F802" s="157"/>
      <c r="G802" s="157"/>
      <c r="H802" s="157"/>
      <c r="L802" s="187"/>
      <c r="M802" s="179"/>
      <c r="N802" s="180"/>
      <c r="O802" s="179"/>
    </row>
    <row r="803" spans="1:15" s="164" customFormat="1" ht="15" x14ac:dyDescent="0.25">
      <c r="A803" s="155"/>
      <c r="B803" s="159" t="s">
        <v>212</v>
      </c>
      <c r="C803" s="160"/>
      <c r="D803" s="161"/>
      <c r="E803" s="162"/>
      <c r="F803" s="161"/>
      <c r="G803" s="161"/>
      <c r="H803" s="161"/>
      <c r="I803" s="163"/>
      <c r="J803" s="155"/>
      <c r="L803" s="178"/>
      <c r="M803" s="179"/>
      <c r="N803" s="180"/>
      <c r="O803" s="179"/>
    </row>
    <row r="804" spans="1:15" s="164" customFormat="1" ht="15" customHeight="1" x14ac:dyDescent="0.25">
      <c r="A804" s="255"/>
      <c r="B804" s="440"/>
      <c r="C804" s="441"/>
      <c r="D804" s="441"/>
      <c r="E804" s="441"/>
      <c r="F804" s="441"/>
      <c r="G804" s="441"/>
      <c r="H804" s="441"/>
      <c r="I804" s="442"/>
      <c r="J804" s="155"/>
      <c r="L804" s="178"/>
      <c r="M804" s="179"/>
      <c r="N804" s="180"/>
      <c r="O804" s="179"/>
    </row>
    <row r="805" spans="1:15" s="164" customFormat="1" ht="15" customHeight="1" x14ac:dyDescent="0.25">
      <c r="A805" s="255"/>
      <c r="B805" s="440"/>
      <c r="C805" s="441"/>
      <c r="D805" s="441"/>
      <c r="E805" s="441"/>
      <c r="F805" s="441"/>
      <c r="G805" s="441"/>
      <c r="H805" s="441"/>
      <c r="I805" s="442"/>
      <c r="J805" s="155"/>
      <c r="L805" s="178"/>
      <c r="M805" s="179"/>
      <c r="N805" s="180"/>
      <c r="O805" s="179"/>
    </row>
    <row r="806" spans="1:15" s="164" customFormat="1" ht="15" customHeight="1" x14ac:dyDescent="0.25">
      <c r="A806" s="255"/>
      <c r="B806" s="440"/>
      <c r="C806" s="441"/>
      <c r="D806" s="441"/>
      <c r="E806" s="441"/>
      <c r="F806" s="441"/>
      <c r="G806" s="441"/>
      <c r="H806" s="441"/>
      <c r="I806" s="442"/>
      <c r="J806" s="155"/>
      <c r="L806" s="178"/>
      <c r="M806" s="179"/>
      <c r="N806" s="180"/>
      <c r="O806" s="179"/>
    </row>
    <row r="807" spans="1:15" s="164" customFormat="1" ht="15" customHeight="1" x14ac:dyDescent="0.25">
      <c r="A807" s="255"/>
      <c r="B807" s="440"/>
      <c r="C807" s="441"/>
      <c r="D807" s="441"/>
      <c r="E807" s="441"/>
      <c r="F807" s="441"/>
      <c r="G807" s="441"/>
      <c r="H807" s="441"/>
      <c r="I807" s="442"/>
      <c r="J807" s="155"/>
      <c r="L807" s="178"/>
      <c r="M807" s="179"/>
      <c r="N807" s="180"/>
      <c r="O807" s="179"/>
    </row>
    <row r="808" spans="1:15" s="164" customFormat="1" ht="12.75" customHeight="1" x14ac:dyDescent="0.25">
      <c r="A808" s="255"/>
      <c r="B808" s="443"/>
      <c r="C808" s="444"/>
      <c r="D808" s="444"/>
      <c r="E808" s="444"/>
      <c r="F808" s="444"/>
      <c r="G808" s="444"/>
      <c r="H808" s="444"/>
      <c r="I808" s="445"/>
      <c r="J808" s="155"/>
      <c r="L808" s="178"/>
      <c r="M808" s="179"/>
      <c r="N808" s="180"/>
      <c r="O808" s="179"/>
    </row>
    <row r="809" spans="1:15" s="164" customFormat="1" ht="15" x14ac:dyDescent="0.25">
      <c r="A809" s="155"/>
      <c r="B809" s="167" t="s">
        <v>213</v>
      </c>
      <c r="C809" s="168"/>
      <c r="D809" s="169"/>
      <c r="E809" s="170"/>
      <c r="F809" s="169"/>
      <c r="G809" s="169"/>
      <c r="H809" s="169"/>
      <c r="I809" s="171"/>
      <c r="J809" s="155"/>
      <c r="L809" s="178"/>
      <c r="M809" s="179"/>
      <c r="N809" s="180"/>
      <c r="O809" s="179"/>
    </row>
    <row r="810" spans="1:15" s="164" customFormat="1" ht="12.75" customHeight="1" x14ac:dyDescent="0.25">
      <c r="A810" s="255"/>
      <c r="B810" s="440"/>
      <c r="C810" s="441"/>
      <c r="D810" s="441"/>
      <c r="E810" s="441"/>
      <c r="F810" s="441"/>
      <c r="G810" s="441"/>
      <c r="H810" s="441"/>
      <c r="I810" s="442"/>
      <c r="J810" s="155"/>
      <c r="L810" s="178"/>
      <c r="M810" s="179"/>
      <c r="N810" s="180"/>
      <c r="O810" s="179"/>
    </row>
    <row r="811" spans="1:15" s="164" customFormat="1" ht="12.75" customHeight="1" x14ac:dyDescent="0.25">
      <c r="A811" s="255"/>
      <c r="B811" s="440"/>
      <c r="C811" s="441"/>
      <c r="D811" s="441"/>
      <c r="E811" s="441"/>
      <c r="F811" s="441"/>
      <c r="G811" s="441"/>
      <c r="H811" s="441"/>
      <c r="I811" s="442"/>
      <c r="J811" s="155"/>
      <c r="L811" s="178"/>
      <c r="M811" s="179"/>
      <c r="N811" s="180"/>
      <c r="O811" s="179"/>
    </row>
    <row r="812" spans="1:15" s="164" customFormat="1" ht="12.75" customHeight="1" x14ac:dyDescent="0.25">
      <c r="A812" s="255"/>
      <c r="B812" s="440"/>
      <c r="C812" s="441"/>
      <c r="D812" s="441"/>
      <c r="E812" s="441"/>
      <c r="F812" s="441"/>
      <c r="G812" s="441"/>
      <c r="H812" s="441"/>
      <c r="I812" s="442"/>
      <c r="J812" s="155"/>
      <c r="L812" s="178"/>
      <c r="M812" s="179"/>
      <c r="N812" s="180"/>
      <c r="O812" s="179"/>
    </row>
    <row r="813" spans="1:15" s="164" customFormat="1" ht="12.75" customHeight="1" x14ac:dyDescent="0.25">
      <c r="A813" s="255"/>
      <c r="B813" s="440"/>
      <c r="C813" s="441"/>
      <c r="D813" s="441"/>
      <c r="E813" s="441"/>
      <c r="F813" s="441"/>
      <c r="G813" s="441"/>
      <c r="H813" s="441"/>
      <c r="I813" s="442"/>
      <c r="J813" s="155"/>
      <c r="L813" s="178"/>
      <c r="M813" s="179"/>
      <c r="N813" s="180"/>
      <c r="O813" s="179"/>
    </row>
    <row r="814" spans="1:15" s="164" customFormat="1" ht="12.75" customHeight="1" x14ac:dyDescent="0.25">
      <c r="A814" s="255"/>
      <c r="B814" s="443"/>
      <c r="C814" s="444"/>
      <c r="D814" s="444"/>
      <c r="E814" s="444"/>
      <c r="F814" s="444"/>
      <c r="G814" s="444"/>
      <c r="H814" s="444"/>
      <c r="I814" s="445"/>
      <c r="J814" s="155"/>
      <c r="L814" s="178"/>
      <c r="M814" s="179"/>
      <c r="N814" s="180"/>
      <c r="O814" s="179"/>
    </row>
    <row r="815" spans="1:15" s="164" customFormat="1" ht="12.75" customHeight="1" x14ac:dyDescent="0.3">
      <c r="A815" s="155"/>
      <c r="B815" s="167" t="s">
        <v>214</v>
      </c>
      <c r="C815" s="168"/>
      <c r="D815" s="169"/>
      <c r="E815" s="170"/>
      <c r="F815" s="169"/>
      <c r="G815" s="169"/>
      <c r="H815" s="169"/>
      <c r="I815" s="171"/>
      <c r="J815" s="155"/>
      <c r="L815" s="178"/>
      <c r="M815" s="179"/>
      <c r="N815" s="180"/>
      <c r="O815" s="179"/>
    </row>
    <row r="816" spans="1:15" s="164" customFormat="1" ht="12.75" customHeight="1" x14ac:dyDescent="0.25">
      <c r="A816" s="255"/>
      <c r="B816" s="440"/>
      <c r="C816" s="441"/>
      <c r="D816" s="441"/>
      <c r="E816" s="441"/>
      <c r="F816" s="441"/>
      <c r="G816" s="441"/>
      <c r="H816" s="441"/>
      <c r="I816" s="442"/>
      <c r="J816" s="155"/>
      <c r="L816" s="178"/>
      <c r="M816" s="179"/>
      <c r="N816" s="180"/>
      <c r="O816" s="179"/>
    </row>
    <row r="817" spans="1:15" s="164" customFormat="1" ht="12.75" customHeight="1" x14ac:dyDescent="0.25">
      <c r="A817" s="255"/>
      <c r="B817" s="440"/>
      <c r="C817" s="441"/>
      <c r="D817" s="441"/>
      <c r="E817" s="441"/>
      <c r="F817" s="441"/>
      <c r="G817" s="441"/>
      <c r="H817" s="441"/>
      <c r="I817" s="442"/>
      <c r="J817" s="155"/>
      <c r="L817" s="178"/>
      <c r="M817" s="179"/>
      <c r="N817" s="180"/>
      <c r="O817" s="179"/>
    </row>
    <row r="818" spans="1:15" s="164" customFormat="1" ht="12.75" customHeight="1" x14ac:dyDescent="0.25">
      <c r="A818" s="255"/>
      <c r="B818" s="440"/>
      <c r="C818" s="441"/>
      <c r="D818" s="441"/>
      <c r="E818" s="441"/>
      <c r="F818" s="441"/>
      <c r="G818" s="441"/>
      <c r="H818" s="441"/>
      <c r="I818" s="442"/>
      <c r="J818" s="155"/>
      <c r="L818" s="178"/>
      <c r="M818" s="179"/>
      <c r="N818" s="180"/>
      <c r="O818" s="179"/>
    </row>
    <row r="819" spans="1:15" s="164" customFormat="1" ht="12.75" customHeight="1" x14ac:dyDescent="0.25">
      <c r="A819" s="255"/>
      <c r="B819" s="440"/>
      <c r="C819" s="441"/>
      <c r="D819" s="441"/>
      <c r="E819" s="441"/>
      <c r="F819" s="441"/>
      <c r="G819" s="441"/>
      <c r="H819" s="441"/>
      <c r="I819" s="442"/>
      <c r="J819" s="155"/>
      <c r="L819" s="178"/>
      <c r="M819" s="179"/>
      <c r="N819" s="180"/>
      <c r="O819" s="179"/>
    </row>
    <row r="820" spans="1:15" s="164" customFormat="1" ht="12.75" customHeight="1" x14ac:dyDescent="0.25">
      <c r="A820" s="255"/>
      <c r="B820" s="443"/>
      <c r="C820" s="444"/>
      <c r="D820" s="444"/>
      <c r="E820" s="444"/>
      <c r="F820" s="444"/>
      <c r="G820" s="444"/>
      <c r="H820" s="444"/>
      <c r="I820" s="445"/>
      <c r="J820" s="155"/>
      <c r="L820" s="178"/>
      <c r="M820" s="179"/>
      <c r="N820" s="180"/>
      <c r="O820" s="179"/>
    </row>
    <row r="821" spans="1:15" s="164" customFormat="1" ht="15" x14ac:dyDescent="0.25">
      <c r="A821" s="155"/>
      <c r="B821" s="173" t="s">
        <v>215</v>
      </c>
      <c r="C821" s="174"/>
      <c r="D821" s="174"/>
      <c r="E821" s="174"/>
      <c r="F821" s="174"/>
      <c r="G821" s="174"/>
      <c r="H821" s="174"/>
      <c r="I821" s="175"/>
      <c r="J821" s="155"/>
      <c r="L821" s="178"/>
      <c r="M821" s="179"/>
      <c r="N821" s="180"/>
      <c r="O821" s="179"/>
    </row>
    <row r="822" spans="1:15" s="164" customFormat="1" ht="15" x14ac:dyDescent="0.25">
      <c r="A822" s="155"/>
      <c r="B822" s="176" t="s">
        <v>216</v>
      </c>
      <c r="C822" s="168"/>
      <c r="D822" s="169"/>
      <c r="E822" s="170"/>
      <c r="F822" s="169"/>
      <c r="G822" s="169"/>
      <c r="H822" s="169"/>
      <c r="I822" s="171"/>
      <c r="J822" s="155"/>
      <c r="L822" s="178"/>
      <c r="M822" s="179"/>
      <c r="N822" s="180"/>
      <c r="O822" s="179"/>
    </row>
    <row r="823" spans="1:15" s="164" customFormat="1" ht="12.75" customHeight="1" x14ac:dyDescent="0.25">
      <c r="A823" s="255"/>
      <c r="B823" s="440"/>
      <c r="C823" s="441"/>
      <c r="D823" s="441"/>
      <c r="E823" s="441"/>
      <c r="F823" s="441"/>
      <c r="G823" s="441"/>
      <c r="H823" s="441"/>
      <c r="I823" s="442"/>
      <c r="J823" s="155"/>
      <c r="L823" s="178"/>
      <c r="M823" s="179"/>
      <c r="N823" s="180"/>
      <c r="O823" s="179"/>
    </row>
    <row r="824" spans="1:15" s="164" customFormat="1" ht="12.75" customHeight="1" x14ac:dyDescent="0.25">
      <c r="A824" s="255"/>
      <c r="B824" s="440"/>
      <c r="C824" s="441"/>
      <c r="D824" s="441"/>
      <c r="E824" s="441"/>
      <c r="F824" s="441"/>
      <c r="G824" s="441"/>
      <c r="H824" s="441"/>
      <c r="I824" s="442"/>
      <c r="J824" s="155"/>
      <c r="L824" s="178"/>
      <c r="M824" s="179"/>
      <c r="N824" s="180"/>
      <c r="O824" s="179"/>
    </row>
    <row r="825" spans="1:15" s="164" customFormat="1" ht="12.75" customHeight="1" x14ac:dyDescent="0.25">
      <c r="A825" s="255"/>
      <c r="B825" s="440"/>
      <c r="C825" s="441"/>
      <c r="D825" s="441"/>
      <c r="E825" s="441"/>
      <c r="F825" s="441"/>
      <c r="G825" s="441"/>
      <c r="H825" s="441"/>
      <c r="I825" s="442"/>
      <c r="J825" s="155"/>
      <c r="L825" s="178"/>
      <c r="M825" s="179"/>
      <c r="N825" s="180"/>
      <c r="O825" s="179"/>
    </row>
    <row r="826" spans="1:15" s="164" customFormat="1" ht="12.75" customHeight="1" x14ac:dyDescent="0.25">
      <c r="A826" s="255"/>
      <c r="B826" s="440"/>
      <c r="C826" s="441"/>
      <c r="D826" s="441"/>
      <c r="E826" s="441"/>
      <c r="F826" s="441"/>
      <c r="G826" s="441"/>
      <c r="H826" s="441"/>
      <c r="I826" s="442"/>
      <c r="J826" s="155"/>
      <c r="L826" s="178"/>
      <c r="M826" s="179"/>
      <c r="N826" s="180"/>
      <c r="O826" s="179"/>
    </row>
    <row r="827" spans="1:15" s="164" customFormat="1" ht="12.75" customHeight="1" x14ac:dyDescent="0.25">
      <c r="A827" s="255"/>
      <c r="B827" s="443"/>
      <c r="C827" s="444"/>
      <c r="D827" s="444"/>
      <c r="E827" s="444"/>
      <c r="F827" s="444"/>
      <c r="G827" s="444"/>
      <c r="H827" s="444"/>
      <c r="I827" s="445"/>
      <c r="J827" s="155"/>
      <c r="L827" s="178"/>
      <c r="M827" s="179"/>
      <c r="N827" s="180"/>
      <c r="O827" s="179"/>
    </row>
    <row r="828" spans="1:15" s="164" customFormat="1" ht="12.75" customHeight="1" x14ac:dyDescent="0.25">
      <c r="A828" s="155"/>
      <c r="B828" s="181" t="s">
        <v>217</v>
      </c>
      <c r="C828" s="168"/>
      <c r="D828" s="169"/>
      <c r="E828" s="170"/>
      <c r="F828" s="169"/>
      <c r="G828" s="169"/>
      <c r="H828" s="169"/>
      <c r="I828" s="171"/>
      <c r="J828" s="155"/>
      <c r="L828" s="178"/>
      <c r="M828" s="179"/>
      <c r="N828" s="180"/>
      <c r="O828" s="179"/>
    </row>
    <row r="829" spans="1:15" s="164" customFormat="1" ht="12.75" customHeight="1" x14ac:dyDescent="0.25">
      <c r="A829" s="255"/>
      <c r="B829" s="440"/>
      <c r="C829" s="441"/>
      <c r="D829" s="441"/>
      <c r="E829" s="441"/>
      <c r="F829" s="441"/>
      <c r="G829" s="441"/>
      <c r="H829" s="441"/>
      <c r="I829" s="442"/>
      <c r="J829" s="155"/>
      <c r="L829" s="178"/>
      <c r="M829" s="179"/>
      <c r="N829" s="180"/>
      <c r="O829" s="179"/>
    </row>
    <row r="830" spans="1:15" s="164" customFormat="1" ht="12.75" customHeight="1" x14ac:dyDescent="0.25">
      <c r="A830" s="255"/>
      <c r="B830" s="440"/>
      <c r="C830" s="441"/>
      <c r="D830" s="441"/>
      <c r="E830" s="441"/>
      <c r="F830" s="441"/>
      <c r="G830" s="441"/>
      <c r="H830" s="441"/>
      <c r="I830" s="442"/>
      <c r="J830" s="155"/>
      <c r="L830" s="178"/>
      <c r="M830" s="179"/>
      <c r="N830" s="180"/>
      <c r="O830" s="179"/>
    </row>
    <row r="831" spans="1:15" s="164" customFormat="1" ht="12.75" customHeight="1" x14ac:dyDescent="0.25">
      <c r="A831" s="255"/>
      <c r="B831" s="440"/>
      <c r="C831" s="441"/>
      <c r="D831" s="441"/>
      <c r="E831" s="441"/>
      <c r="F831" s="441"/>
      <c r="G831" s="441"/>
      <c r="H831" s="441"/>
      <c r="I831" s="442"/>
      <c r="J831" s="155"/>
      <c r="L831" s="178"/>
      <c r="M831" s="179"/>
      <c r="N831" s="180"/>
      <c r="O831" s="179"/>
    </row>
    <row r="832" spans="1:15" s="164" customFormat="1" ht="12.75" customHeight="1" x14ac:dyDescent="0.25">
      <c r="A832" s="255"/>
      <c r="B832" s="440"/>
      <c r="C832" s="441"/>
      <c r="D832" s="441"/>
      <c r="E832" s="441"/>
      <c r="F832" s="441"/>
      <c r="G832" s="441"/>
      <c r="H832" s="441"/>
      <c r="I832" s="442"/>
      <c r="J832" s="155"/>
      <c r="L832" s="178"/>
      <c r="M832" s="179"/>
      <c r="N832" s="180"/>
      <c r="O832" s="179"/>
    </row>
    <row r="833" spans="1:15" s="164" customFormat="1" ht="12.75" customHeight="1" x14ac:dyDescent="0.25">
      <c r="A833" s="255"/>
      <c r="B833" s="443"/>
      <c r="C833" s="444"/>
      <c r="D833" s="444"/>
      <c r="E833" s="444"/>
      <c r="F833" s="444"/>
      <c r="G833" s="444"/>
      <c r="H833" s="444"/>
      <c r="I833" s="445"/>
      <c r="J833" s="155"/>
      <c r="L833" s="178"/>
      <c r="M833" s="179"/>
      <c r="N833" s="180"/>
      <c r="O833" s="179"/>
    </row>
    <row r="834" spans="1:15" s="164" customFormat="1" ht="12.75" customHeight="1" x14ac:dyDescent="0.25">
      <c r="A834" s="155"/>
      <c r="B834" s="167" t="s">
        <v>218</v>
      </c>
      <c r="C834" s="168"/>
      <c r="D834" s="169"/>
      <c r="E834" s="170"/>
      <c r="F834" s="169"/>
      <c r="G834" s="169"/>
      <c r="H834" s="169"/>
      <c r="I834" s="171"/>
      <c r="J834" s="155"/>
      <c r="L834" s="178"/>
      <c r="M834" s="179"/>
      <c r="N834" s="180"/>
      <c r="O834" s="179"/>
    </row>
    <row r="835" spans="1:15" s="164" customFormat="1" ht="12.75" customHeight="1" x14ac:dyDescent="0.25">
      <c r="A835" s="255"/>
      <c r="B835" s="440"/>
      <c r="C835" s="441"/>
      <c r="D835" s="441"/>
      <c r="E835" s="441"/>
      <c r="F835" s="441"/>
      <c r="G835" s="441"/>
      <c r="H835" s="441"/>
      <c r="I835" s="442"/>
      <c r="J835" s="155"/>
      <c r="L835" s="178"/>
      <c r="M835" s="179"/>
      <c r="N835" s="180"/>
      <c r="O835" s="179"/>
    </row>
    <row r="836" spans="1:15" s="164" customFormat="1" ht="12.75" customHeight="1" x14ac:dyDescent="0.25">
      <c r="A836" s="255"/>
      <c r="B836" s="440"/>
      <c r="C836" s="441"/>
      <c r="D836" s="441"/>
      <c r="E836" s="441"/>
      <c r="F836" s="441"/>
      <c r="G836" s="441"/>
      <c r="H836" s="441"/>
      <c r="I836" s="442"/>
      <c r="J836" s="155"/>
      <c r="L836" s="178"/>
      <c r="M836" s="179"/>
      <c r="N836" s="180"/>
      <c r="O836" s="179"/>
    </row>
    <row r="837" spans="1:15" s="164" customFormat="1" ht="12.75" customHeight="1" x14ac:dyDescent="0.25">
      <c r="A837" s="255"/>
      <c r="B837" s="440"/>
      <c r="C837" s="441"/>
      <c r="D837" s="441"/>
      <c r="E837" s="441"/>
      <c r="F837" s="441"/>
      <c r="G837" s="441"/>
      <c r="H837" s="441"/>
      <c r="I837" s="442"/>
      <c r="J837" s="155"/>
      <c r="L837" s="178"/>
      <c r="M837" s="179"/>
      <c r="N837" s="180"/>
      <c r="O837" s="179"/>
    </row>
    <row r="838" spans="1:15" s="164" customFormat="1" ht="12.75" customHeight="1" x14ac:dyDescent="0.25">
      <c r="A838" s="255"/>
      <c r="B838" s="440"/>
      <c r="C838" s="441"/>
      <c r="D838" s="441"/>
      <c r="E838" s="441"/>
      <c r="F838" s="441"/>
      <c r="G838" s="441"/>
      <c r="H838" s="441"/>
      <c r="I838" s="442"/>
      <c r="J838" s="155"/>
      <c r="L838" s="178"/>
      <c r="M838" s="179"/>
      <c r="N838" s="180"/>
      <c r="O838" s="179"/>
    </row>
    <row r="839" spans="1:15" s="164" customFormat="1" ht="13.5" customHeight="1" thickBot="1" x14ac:dyDescent="0.3">
      <c r="A839" s="255"/>
      <c r="B839" s="446"/>
      <c r="C839" s="447"/>
      <c r="D839" s="447"/>
      <c r="E839" s="447"/>
      <c r="F839" s="447"/>
      <c r="G839" s="447"/>
      <c r="H839" s="447"/>
      <c r="I839" s="448"/>
      <c r="J839" s="155"/>
      <c r="L839" s="178"/>
      <c r="M839" s="179"/>
      <c r="N839" s="180"/>
      <c r="O839" s="179"/>
    </row>
    <row r="840" spans="1:15" s="164" customFormat="1" ht="15" x14ac:dyDescent="0.25">
      <c r="A840" s="155"/>
      <c r="B840" s="182"/>
      <c r="C840" s="168"/>
      <c r="D840" s="169"/>
      <c r="E840" s="170"/>
      <c r="F840" s="169"/>
      <c r="G840" s="169"/>
      <c r="H840" s="169"/>
      <c r="J840" s="155"/>
      <c r="L840" s="178"/>
      <c r="M840" s="179"/>
      <c r="N840" s="180"/>
      <c r="O840" s="179"/>
    </row>
    <row r="841" spans="1:15" x14ac:dyDescent="0.25">
      <c r="A841" s="155"/>
      <c r="G841" s="127" t="str">
        <f>IF('F0 Etat des lieux '!$C$13="","",'F0 Etat des lieux '!$C$13)</f>
        <v/>
      </c>
    </row>
    <row r="842" spans="1:15" x14ac:dyDescent="0.25">
      <c r="A842" s="155"/>
      <c r="G842" s="127" t="str">
        <f>IF('F0 Etat des lieux '!$C$14="","",'F0 Etat des lieux '!$C$14)</f>
        <v/>
      </c>
    </row>
    <row r="843" spans="1:15" x14ac:dyDescent="0.25">
      <c r="A843" s="155"/>
    </row>
    <row r="844" spans="1:15" x14ac:dyDescent="0.25">
      <c r="A844" s="155"/>
    </row>
    <row r="845" spans="1:15" ht="15.75" x14ac:dyDescent="0.25">
      <c r="A845" s="155"/>
      <c r="D845" s="452" t="s">
        <v>200</v>
      </c>
      <c r="E845" s="453"/>
      <c r="F845" s="453"/>
      <c r="G845" s="453"/>
      <c r="H845" s="453"/>
      <c r="I845" s="454"/>
      <c r="N845" s="183"/>
      <c r="O845" s="184"/>
    </row>
    <row r="846" spans="1:15" x14ac:dyDescent="0.25">
      <c r="A846" s="155"/>
      <c r="B846" s="126">
        <f>B790+1</f>
        <v>16</v>
      </c>
      <c r="D846" s="137"/>
      <c r="E846" s="138"/>
      <c r="F846" s="138"/>
      <c r="G846" s="138"/>
      <c r="H846" s="138"/>
      <c r="I846" s="139"/>
    </row>
    <row r="847" spans="1:15" x14ac:dyDescent="0.25">
      <c r="A847" s="155"/>
      <c r="D847" s="140" t="str">
        <f>"Fiche action n° "&amp;B846</f>
        <v>Fiche action n° 16</v>
      </c>
      <c r="E847" s="138"/>
      <c r="F847" s="138"/>
      <c r="G847" s="138"/>
      <c r="H847" s="138"/>
      <c r="I847" s="139"/>
    </row>
    <row r="848" spans="1:15" ht="15.75" x14ac:dyDescent="0.25">
      <c r="A848" s="155"/>
      <c r="D848" s="141" t="s">
        <v>201</v>
      </c>
      <c r="E848" s="455" t="str">
        <f>IF(ISNA(VLOOKUP(D847,'F2 Objectifs'!$A$1:$F$82,2,FALSE)),"",VLOOKUP(D847,'F2 Objectifs'!$A$1:$F$82,2,FALSE))</f>
        <v>Action 8 de l'objectif 2 de l'axe 1</v>
      </c>
      <c r="F848" s="455"/>
      <c r="G848" s="455"/>
      <c r="H848" s="455"/>
      <c r="I848" s="456"/>
    </row>
    <row r="849" spans="1:15" ht="13.5" thickBot="1" x14ac:dyDescent="0.3">
      <c r="A849" s="155"/>
    </row>
    <row r="850" spans="1:15" ht="20.100000000000001" customHeight="1" x14ac:dyDescent="0.25">
      <c r="A850" s="155"/>
      <c r="B850" s="449" t="str">
        <f>IF(ISNA(VLOOKUP(D847,'F2 Objectifs'!$A$1:$F$82,3,FALSE)),"",VLOOKUP(D847,'F2 Objectifs'!$A$1:$F$82,3,FALSE))</f>
        <v xml:space="preserve">Axe 1 : connaître, comprendre et utiliser les langages  </v>
      </c>
      <c r="C850" s="450"/>
      <c r="D850" s="450"/>
      <c r="E850" s="450"/>
      <c r="F850" s="450"/>
      <c r="G850" s="450"/>
      <c r="H850" s="450"/>
      <c r="I850" s="451"/>
    </row>
    <row r="851" spans="1:15" ht="20.100000000000001" customHeight="1" x14ac:dyDescent="0.25">
      <c r="A851" s="155"/>
      <c r="B851" s="142" t="s">
        <v>220</v>
      </c>
      <c r="C851" s="457" t="str">
        <f>IF(ISNA(VLOOKUP(D847,'F2 Objectifs'!$A$1:$F$82,4,FALSE)),"",VLOOKUP(D847,'F2 Objectifs'!$A$1:$F$82,4,FALSE))</f>
        <v>Objectif 2 de l'axe 1</v>
      </c>
      <c r="D851" s="457"/>
      <c r="E851" s="457"/>
      <c r="F851" s="457"/>
      <c r="G851" s="457"/>
      <c r="H851" s="457"/>
      <c r="I851" s="458"/>
    </row>
    <row r="852" spans="1:15" ht="20.100000000000001" customHeight="1" thickBot="1" x14ac:dyDescent="0.3">
      <c r="A852" s="155"/>
      <c r="B852" s="143" t="s">
        <v>221</v>
      </c>
      <c r="C852" s="459" t="str">
        <f>IF(ISNA(VLOOKUP(D847,'F2 Objectifs'!$A$1:$F$82,5,FALSE)),"",VLOOKUP(D847,'F2 Objectifs'!$A$1:$F$82,5,FALSE))</f>
        <v>Indicateur de l'objectif 2 de l'axe 1</v>
      </c>
      <c r="D852" s="459"/>
      <c r="E852" s="459"/>
      <c r="F852" s="459"/>
      <c r="G852" s="459"/>
      <c r="H852" s="459"/>
      <c r="I852" s="460"/>
    </row>
    <row r="853" spans="1:15" s="146" customFormat="1" thickBot="1" x14ac:dyDescent="0.3">
      <c r="A853" s="155"/>
      <c r="B853" s="144"/>
      <c r="C853" s="145"/>
      <c r="D853" s="145"/>
      <c r="E853" s="145"/>
      <c r="F853" s="145"/>
      <c r="G853" s="145"/>
      <c r="L853" s="186"/>
      <c r="M853" s="129"/>
      <c r="N853" s="130"/>
      <c r="O853" s="129"/>
    </row>
    <row r="854" spans="1:15" ht="13.5" customHeight="1" x14ac:dyDescent="0.25">
      <c r="A854" s="155"/>
      <c r="B854" s="147"/>
      <c r="C854" s="467" t="s">
        <v>223</v>
      </c>
      <c r="D854" s="468"/>
      <c r="E854" s="468"/>
      <c r="F854" s="468"/>
      <c r="G854" s="468"/>
      <c r="H854" s="469"/>
    </row>
    <row r="855" spans="1:15" ht="20.100000000000001" customHeight="1" x14ac:dyDescent="0.25">
      <c r="A855" s="155"/>
      <c r="C855" s="148" t="s">
        <v>202</v>
      </c>
      <c r="D855" s="149" t="s">
        <v>203</v>
      </c>
      <c r="E855" s="149" t="s">
        <v>204</v>
      </c>
      <c r="F855" s="149" t="s">
        <v>205</v>
      </c>
      <c r="G855" s="149" t="s">
        <v>206</v>
      </c>
      <c r="H855" s="465" t="s">
        <v>222</v>
      </c>
    </row>
    <row r="856" spans="1:15" ht="20.100000000000001" customHeight="1" x14ac:dyDescent="0.25">
      <c r="A856" s="155"/>
      <c r="C856" s="148" t="s">
        <v>207</v>
      </c>
      <c r="D856" s="149" t="s">
        <v>208</v>
      </c>
      <c r="E856" s="149" t="s">
        <v>209</v>
      </c>
      <c r="F856" s="149" t="s">
        <v>210</v>
      </c>
      <c r="G856" s="149" t="s">
        <v>219</v>
      </c>
      <c r="H856" s="466"/>
    </row>
    <row r="857" spans="1:15" ht="20.100000000000001" customHeight="1" thickBot="1" x14ac:dyDescent="0.3">
      <c r="A857" s="155"/>
      <c r="C857" s="150"/>
      <c r="D857" s="151"/>
      <c r="E857" s="152" t="s">
        <v>211</v>
      </c>
      <c r="F857" s="153"/>
      <c r="G857" s="151"/>
      <c r="H857" s="154"/>
    </row>
    <row r="858" spans="1:15" s="155" customFormat="1" thickBot="1" x14ac:dyDescent="0.3">
      <c r="C858" s="156"/>
      <c r="D858" s="157"/>
      <c r="E858" s="158"/>
      <c r="F858" s="157"/>
      <c r="G858" s="157"/>
      <c r="H858" s="157"/>
      <c r="L858" s="187"/>
      <c r="M858" s="179"/>
      <c r="N858" s="180"/>
      <c r="O858" s="179"/>
    </row>
    <row r="859" spans="1:15" s="164" customFormat="1" ht="15" x14ac:dyDescent="0.25">
      <c r="A859" s="155"/>
      <c r="B859" s="159" t="s">
        <v>212</v>
      </c>
      <c r="C859" s="160"/>
      <c r="D859" s="161"/>
      <c r="E859" s="162"/>
      <c r="F859" s="161"/>
      <c r="G859" s="161"/>
      <c r="H859" s="161"/>
      <c r="I859" s="163"/>
      <c r="J859" s="155"/>
      <c r="L859" s="178"/>
      <c r="M859" s="179"/>
      <c r="N859" s="180"/>
      <c r="O859" s="179"/>
    </row>
    <row r="860" spans="1:15" s="164" customFormat="1" ht="15" customHeight="1" x14ac:dyDescent="0.25">
      <c r="A860" s="255"/>
      <c r="B860" s="440"/>
      <c r="C860" s="441"/>
      <c r="D860" s="441"/>
      <c r="E860" s="441"/>
      <c r="F860" s="441"/>
      <c r="G860" s="441"/>
      <c r="H860" s="441"/>
      <c r="I860" s="442"/>
      <c r="J860" s="155"/>
      <c r="L860" s="178"/>
      <c r="M860" s="179"/>
      <c r="N860" s="180"/>
      <c r="O860" s="179"/>
    </row>
    <row r="861" spans="1:15" s="164" customFormat="1" ht="15" customHeight="1" x14ac:dyDescent="0.25">
      <c r="A861" s="255"/>
      <c r="B861" s="440"/>
      <c r="C861" s="441"/>
      <c r="D861" s="441"/>
      <c r="E861" s="441"/>
      <c r="F861" s="441"/>
      <c r="G861" s="441"/>
      <c r="H861" s="441"/>
      <c r="I861" s="442"/>
      <c r="J861" s="155"/>
      <c r="L861" s="178"/>
      <c r="M861" s="179"/>
      <c r="N861" s="180"/>
      <c r="O861" s="179"/>
    </row>
    <row r="862" spans="1:15" s="164" customFormat="1" ht="15" customHeight="1" x14ac:dyDescent="0.25">
      <c r="A862" s="255"/>
      <c r="B862" s="440"/>
      <c r="C862" s="441"/>
      <c r="D862" s="441"/>
      <c r="E862" s="441"/>
      <c r="F862" s="441"/>
      <c r="G862" s="441"/>
      <c r="H862" s="441"/>
      <c r="I862" s="442"/>
      <c r="J862" s="155"/>
      <c r="L862" s="178"/>
      <c r="M862" s="179"/>
      <c r="N862" s="180"/>
      <c r="O862" s="179"/>
    </row>
    <row r="863" spans="1:15" s="164" customFormat="1" ht="15" customHeight="1" x14ac:dyDescent="0.25">
      <c r="A863" s="255"/>
      <c r="B863" s="440"/>
      <c r="C863" s="441"/>
      <c r="D863" s="441"/>
      <c r="E863" s="441"/>
      <c r="F863" s="441"/>
      <c r="G863" s="441"/>
      <c r="H863" s="441"/>
      <c r="I863" s="442"/>
      <c r="J863" s="155"/>
      <c r="L863" s="178"/>
      <c r="M863" s="179"/>
      <c r="N863" s="180"/>
      <c r="O863" s="179"/>
    </row>
    <row r="864" spans="1:15" s="164" customFormat="1" ht="12.75" customHeight="1" x14ac:dyDescent="0.25">
      <c r="A864" s="255"/>
      <c r="B864" s="443"/>
      <c r="C864" s="444"/>
      <c r="D864" s="444"/>
      <c r="E864" s="444"/>
      <c r="F864" s="444"/>
      <c r="G864" s="444"/>
      <c r="H864" s="444"/>
      <c r="I864" s="445"/>
      <c r="J864" s="155"/>
      <c r="L864" s="178"/>
      <c r="M864" s="179"/>
      <c r="N864" s="180"/>
      <c r="O864" s="179"/>
    </row>
    <row r="865" spans="1:15" s="164" customFormat="1" ht="15" x14ac:dyDescent="0.25">
      <c r="A865" s="155"/>
      <c r="B865" s="167" t="s">
        <v>213</v>
      </c>
      <c r="C865" s="168"/>
      <c r="D865" s="169"/>
      <c r="E865" s="170"/>
      <c r="F865" s="169"/>
      <c r="G865" s="169"/>
      <c r="H865" s="169"/>
      <c r="I865" s="171"/>
      <c r="J865" s="155"/>
      <c r="L865" s="178"/>
      <c r="M865" s="179"/>
      <c r="N865" s="180"/>
      <c r="O865" s="179"/>
    </row>
    <row r="866" spans="1:15" s="164" customFormat="1" ht="12.75" customHeight="1" x14ac:dyDescent="0.25">
      <c r="A866" s="255"/>
      <c r="B866" s="440"/>
      <c r="C866" s="441"/>
      <c r="D866" s="441"/>
      <c r="E866" s="441"/>
      <c r="F866" s="441"/>
      <c r="G866" s="441"/>
      <c r="H866" s="441"/>
      <c r="I866" s="442"/>
      <c r="J866" s="155"/>
      <c r="L866" s="178"/>
      <c r="M866" s="179"/>
      <c r="N866" s="180"/>
      <c r="O866" s="179"/>
    </row>
    <row r="867" spans="1:15" s="164" customFormat="1" ht="12.75" customHeight="1" x14ac:dyDescent="0.25">
      <c r="A867" s="255"/>
      <c r="B867" s="440"/>
      <c r="C867" s="441"/>
      <c r="D867" s="441"/>
      <c r="E867" s="441"/>
      <c r="F867" s="441"/>
      <c r="G867" s="441"/>
      <c r="H867" s="441"/>
      <c r="I867" s="442"/>
      <c r="J867" s="155"/>
      <c r="L867" s="178"/>
      <c r="M867" s="179"/>
      <c r="N867" s="180"/>
      <c r="O867" s="179"/>
    </row>
    <row r="868" spans="1:15" s="164" customFormat="1" ht="12.75" customHeight="1" x14ac:dyDescent="0.25">
      <c r="A868" s="255"/>
      <c r="B868" s="440"/>
      <c r="C868" s="441"/>
      <c r="D868" s="441"/>
      <c r="E868" s="441"/>
      <c r="F868" s="441"/>
      <c r="G868" s="441"/>
      <c r="H868" s="441"/>
      <c r="I868" s="442"/>
      <c r="J868" s="155"/>
      <c r="L868" s="178"/>
      <c r="M868" s="179"/>
      <c r="N868" s="180"/>
      <c r="O868" s="179"/>
    </row>
    <row r="869" spans="1:15" s="164" customFormat="1" ht="12.75" customHeight="1" x14ac:dyDescent="0.25">
      <c r="A869" s="255"/>
      <c r="B869" s="440"/>
      <c r="C869" s="441"/>
      <c r="D869" s="441"/>
      <c r="E869" s="441"/>
      <c r="F869" s="441"/>
      <c r="G869" s="441"/>
      <c r="H869" s="441"/>
      <c r="I869" s="442"/>
      <c r="J869" s="155"/>
      <c r="L869" s="178"/>
      <c r="M869" s="179"/>
      <c r="N869" s="180"/>
      <c r="O869" s="179"/>
    </row>
    <row r="870" spans="1:15" s="164" customFormat="1" ht="12.75" customHeight="1" x14ac:dyDescent="0.25">
      <c r="A870" s="255"/>
      <c r="B870" s="443"/>
      <c r="C870" s="444"/>
      <c r="D870" s="444"/>
      <c r="E870" s="444"/>
      <c r="F870" s="444"/>
      <c r="G870" s="444"/>
      <c r="H870" s="444"/>
      <c r="I870" s="445"/>
      <c r="J870" s="155"/>
      <c r="L870" s="178"/>
      <c r="M870" s="179"/>
      <c r="N870" s="180"/>
      <c r="O870" s="179"/>
    </row>
    <row r="871" spans="1:15" s="164" customFormat="1" ht="12.75" customHeight="1" x14ac:dyDescent="0.3">
      <c r="A871" s="155"/>
      <c r="B871" s="167" t="s">
        <v>214</v>
      </c>
      <c r="C871" s="168"/>
      <c r="D871" s="169"/>
      <c r="E871" s="170"/>
      <c r="F871" s="169"/>
      <c r="G871" s="169"/>
      <c r="H871" s="169"/>
      <c r="I871" s="171"/>
      <c r="J871" s="155"/>
      <c r="L871" s="178"/>
      <c r="M871" s="179"/>
      <c r="N871" s="180"/>
      <c r="O871" s="179"/>
    </row>
    <row r="872" spans="1:15" s="164" customFormat="1" ht="12.75" customHeight="1" x14ac:dyDescent="0.25">
      <c r="A872" s="255"/>
      <c r="B872" s="440"/>
      <c r="C872" s="441"/>
      <c r="D872" s="441"/>
      <c r="E872" s="441"/>
      <c r="F872" s="441"/>
      <c r="G872" s="441"/>
      <c r="H872" s="441"/>
      <c r="I872" s="442"/>
      <c r="J872" s="155"/>
      <c r="L872" s="178"/>
      <c r="M872" s="179"/>
      <c r="N872" s="180"/>
      <c r="O872" s="179"/>
    </row>
    <row r="873" spans="1:15" s="164" customFormat="1" ht="12.75" customHeight="1" x14ac:dyDescent="0.25">
      <c r="A873" s="255"/>
      <c r="B873" s="440"/>
      <c r="C873" s="441"/>
      <c r="D873" s="441"/>
      <c r="E873" s="441"/>
      <c r="F873" s="441"/>
      <c r="G873" s="441"/>
      <c r="H873" s="441"/>
      <c r="I873" s="442"/>
      <c r="J873" s="155"/>
      <c r="L873" s="178"/>
      <c r="M873" s="179"/>
      <c r="N873" s="180"/>
      <c r="O873" s="179"/>
    </row>
    <row r="874" spans="1:15" s="164" customFormat="1" ht="12.75" customHeight="1" x14ac:dyDescent="0.25">
      <c r="A874" s="255"/>
      <c r="B874" s="440"/>
      <c r="C874" s="441"/>
      <c r="D874" s="441"/>
      <c r="E874" s="441"/>
      <c r="F874" s="441"/>
      <c r="G874" s="441"/>
      <c r="H874" s="441"/>
      <c r="I874" s="442"/>
      <c r="J874" s="155"/>
      <c r="L874" s="178"/>
      <c r="M874" s="179"/>
      <c r="N874" s="180"/>
      <c r="O874" s="179"/>
    </row>
    <row r="875" spans="1:15" s="164" customFormat="1" ht="12.75" customHeight="1" x14ac:dyDescent="0.25">
      <c r="A875" s="255"/>
      <c r="B875" s="440"/>
      <c r="C875" s="441"/>
      <c r="D875" s="441"/>
      <c r="E875" s="441"/>
      <c r="F875" s="441"/>
      <c r="G875" s="441"/>
      <c r="H875" s="441"/>
      <c r="I875" s="442"/>
      <c r="J875" s="155"/>
      <c r="L875" s="178"/>
      <c r="M875" s="179"/>
      <c r="N875" s="180"/>
      <c r="O875" s="179"/>
    </row>
    <row r="876" spans="1:15" s="164" customFormat="1" ht="12.75" customHeight="1" x14ac:dyDescent="0.25">
      <c r="A876" s="255"/>
      <c r="B876" s="443"/>
      <c r="C876" s="444"/>
      <c r="D876" s="444"/>
      <c r="E876" s="444"/>
      <c r="F876" s="444"/>
      <c r="G876" s="444"/>
      <c r="H876" s="444"/>
      <c r="I876" s="445"/>
      <c r="J876" s="155"/>
      <c r="L876" s="178"/>
      <c r="M876" s="179"/>
      <c r="N876" s="180"/>
      <c r="O876" s="179"/>
    </row>
    <row r="877" spans="1:15" s="164" customFormat="1" ht="15" x14ac:dyDescent="0.25">
      <c r="A877" s="155"/>
      <c r="B877" s="173" t="s">
        <v>215</v>
      </c>
      <c r="C877" s="174"/>
      <c r="D877" s="174"/>
      <c r="E877" s="174"/>
      <c r="F877" s="174"/>
      <c r="G877" s="174"/>
      <c r="H877" s="174"/>
      <c r="I877" s="175"/>
      <c r="J877" s="155"/>
      <c r="L877" s="178"/>
      <c r="M877" s="179"/>
      <c r="N877" s="180"/>
      <c r="O877" s="179"/>
    </row>
    <row r="878" spans="1:15" s="164" customFormat="1" ht="15" x14ac:dyDescent="0.25">
      <c r="A878" s="155"/>
      <c r="B878" s="176" t="s">
        <v>216</v>
      </c>
      <c r="C878" s="168"/>
      <c r="D878" s="169"/>
      <c r="E878" s="170"/>
      <c r="F878" s="169"/>
      <c r="G878" s="169"/>
      <c r="H878" s="169"/>
      <c r="I878" s="171"/>
      <c r="J878" s="155"/>
      <c r="L878" s="178"/>
      <c r="M878" s="179"/>
      <c r="N878" s="180"/>
      <c r="O878" s="179"/>
    </row>
    <row r="879" spans="1:15" s="164" customFormat="1" ht="12.75" customHeight="1" x14ac:dyDescent="0.25">
      <c r="A879" s="255"/>
      <c r="B879" s="440"/>
      <c r="C879" s="441"/>
      <c r="D879" s="441"/>
      <c r="E879" s="441"/>
      <c r="F879" s="441"/>
      <c r="G879" s="441"/>
      <c r="H879" s="441"/>
      <c r="I879" s="442"/>
      <c r="J879" s="155"/>
      <c r="L879" s="178"/>
      <c r="M879" s="179"/>
      <c r="N879" s="180"/>
      <c r="O879" s="179"/>
    </row>
    <row r="880" spans="1:15" s="164" customFormat="1" ht="12.75" customHeight="1" x14ac:dyDescent="0.25">
      <c r="A880" s="255"/>
      <c r="B880" s="440"/>
      <c r="C880" s="441"/>
      <c r="D880" s="441"/>
      <c r="E880" s="441"/>
      <c r="F880" s="441"/>
      <c r="G880" s="441"/>
      <c r="H880" s="441"/>
      <c r="I880" s="442"/>
      <c r="J880" s="155"/>
      <c r="L880" s="178"/>
      <c r="M880" s="179"/>
      <c r="N880" s="180"/>
      <c r="O880" s="179"/>
    </row>
    <row r="881" spans="1:15" s="164" customFormat="1" ht="12.75" customHeight="1" x14ac:dyDescent="0.25">
      <c r="A881" s="255"/>
      <c r="B881" s="440"/>
      <c r="C881" s="441"/>
      <c r="D881" s="441"/>
      <c r="E881" s="441"/>
      <c r="F881" s="441"/>
      <c r="G881" s="441"/>
      <c r="H881" s="441"/>
      <c r="I881" s="442"/>
      <c r="J881" s="155"/>
      <c r="L881" s="178"/>
      <c r="M881" s="179"/>
      <c r="N881" s="180"/>
      <c r="O881" s="179"/>
    </row>
    <row r="882" spans="1:15" s="164" customFormat="1" ht="12.75" customHeight="1" x14ac:dyDescent="0.25">
      <c r="A882" s="255"/>
      <c r="B882" s="440"/>
      <c r="C882" s="441"/>
      <c r="D882" s="441"/>
      <c r="E882" s="441"/>
      <c r="F882" s="441"/>
      <c r="G882" s="441"/>
      <c r="H882" s="441"/>
      <c r="I882" s="442"/>
      <c r="J882" s="155"/>
      <c r="L882" s="178"/>
      <c r="M882" s="179"/>
      <c r="N882" s="180"/>
      <c r="O882" s="179"/>
    </row>
    <row r="883" spans="1:15" s="164" customFormat="1" ht="12.75" customHeight="1" x14ac:dyDescent="0.25">
      <c r="A883" s="255"/>
      <c r="B883" s="443"/>
      <c r="C883" s="444"/>
      <c r="D883" s="444"/>
      <c r="E883" s="444"/>
      <c r="F883" s="444"/>
      <c r="G883" s="444"/>
      <c r="H883" s="444"/>
      <c r="I883" s="445"/>
      <c r="J883" s="155"/>
      <c r="L883" s="178"/>
      <c r="M883" s="179"/>
      <c r="N883" s="180"/>
      <c r="O883" s="179"/>
    </row>
    <row r="884" spans="1:15" s="164" customFormat="1" ht="12.75" customHeight="1" x14ac:dyDescent="0.25">
      <c r="A884" s="155"/>
      <c r="B884" s="181" t="s">
        <v>217</v>
      </c>
      <c r="C884" s="168"/>
      <c r="D884" s="169"/>
      <c r="E884" s="170"/>
      <c r="F884" s="169"/>
      <c r="G884" s="169"/>
      <c r="H884" s="169"/>
      <c r="I884" s="171"/>
      <c r="J884" s="155"/>
      <c r="L884" s="178"/>
      <c r="M884" s="179"/>
      <c r="N884" s="180"/>
      <c r="O884" s="179"/>
    </row>
    <row r="885" spans="1:15" s="164" customFormat="1" ht="12.75" customHeight="1" x14ac:dyDescent="0.25">
      <c r="A885" s="255"/>
      <c r="B885" s="440"/>
      <c r="C885" s="441"/>
      <c r="D885" s="441"/>
      <c r="E885" s="441"/>
      <c r="F885" s="441"/>
      <c r="G885" s="441"/>
      <c r="H885" s="441"/>
      <c r="I885" s="442"/>
      <c r="J885" s="155"/>
      <c r="L885" s="178"/>
      <c r="M885" s="179"/>
      <c r="N885" s="180"/>
      <c r="O885" s="179"/>
    </row>
    <row r="886" spans="1:15" s="164" customFormat="1" ht="12.75" customHeight="1" x14ac:dyDescent="0.25">
      <c r="A886" s="255"/>
      <c r="B886" s="440"/>
      <c r="C886" s="441"/>
      <c r="D886" s="441"/>
      <c r="E886" s="441"/>
      <c r="F886" s="441"/>
      <c r="G886" s="441"/>
      <c r="H886" s="441"/>
      <c r="I886" s="442"/>
      <c r="J886" s="155"/>
      <c r="L886" s="178"/>
      <c r="M886" s="179"/>
      <c r="N886" s="180"/>
      <c r="O886" s="179"/>
    </row>
    <row r="887" spans="1:15" s="164" customFormat="1" ht="12.75" customHeight="1" x14ac:dyDescent="0.25">
      <c r="A887" s="255"/>
      <c r="B887" s="440"/>
      <c r="C887" s="441"/>
      <c r="D887" s="441"/>
      <c r="E887" s="441"/>
      <c r="F887" s="441"/>
      <c r="G887" s="441"/>
      <c r="H887" s="441"/>
      <c r="I887" s="442"/>
      <c r="J887" s="155"/>
      <c r="L887" s="178"/>
      <c r="M887" s="179"/>
      <c r="N887" s="180"/>
      <c r="O887" s="179"/>
    </row>
    <row r="888" spans="1:15" s="164" customFormat="1" ht="12.75" customHeight="1" x14ac:dyDescent="0.25">
      <c r="A888" s="255"/>
      <c r="B888" s="440"/>
      <c r="C888" s="441"/>
      <c r="D888" s="441"/>
      <c r="E888" s="441"/>
      <c r="F888" s="441"/>
      <c r="G888" s="441"/>
      <c r="H888" s="441"/>
      <c r="I888" s="442"/>
      <c r="J888" s="155"/>
      <c r="L888" s="178"/>
      <c r="M888" s="179"/>
      <c r="N888" s="180"/>
      <c r="O888" s="179"/>
    </row>
    <row r="889" spans="1:15" s="164" customFormat="1" ht="12.75" customHeight="1" x14ac:dyDescent="0.25">
      <c r="A889" s="255"/>
      <c r="B889" s="443"/>
      <c r="C889" s="444"/>
      <c r="D889" s="444"/>
      <c r="E889" s="444"/>
      <c r="F889" s="444"/>
      <c r="G889" s="444"/>
      <c r="H889" s="444"/>
      <c r="I889" s="445"/>
      <c r="J889" s="155"/>
      <c r="L889" s="178"/>
      <c r="M889" s="179"/>
      <c r="N889" s="180"/>
      <c r="O889" s="179"/>
    </row>
    <row r="890" spans="1:15" s="164" customFormat="1" ht="12.75" customHeight="1" x14ac:dyDescent="0.25">
      <c r="A890" s="155"/>
      <c r="B890" s="167" t="s">
        <v>218</v>
      </c>
      <c r="C890" s="168"/>
      <c r="D890" s="169"/>
      <c r="E890" s="170"/>
      <c r="F890" s="169"/>
      <c r="G890" s="169"/>
      <c r="H890" s="169"/>
      <c r="I890" s="171"/>
      <c r="J890" s="155"/>
      <c r="L890" s="178"/>
      <c r="M890" s="179"/>
      <c r="N890" s="180"/>
      <c r="O890" s="179"/>
    </row>
    <row r="891" spans="1:15" s="164" customFormat="1" ht="12.75" customHeight="1" x14ac:dyDescent="0.25">
      <c r="A891" s="255"/>
      <c r="B891" s="440"/>
      <c r="C891" s="441"/>
      <c r="D891" s="441"/>
      <c r="E891" s="441"/>
      <c r="F891" s="441"/>
      <c r="G891" s="441"/>
      <c r="H891" s="441"/>
      <c r="I891" s="442"/>
      <c r="J891" s="155"/>
      <c r="L891" s="178"/>
      <c r="M891" s="179"/>
      <c r="N891" s="180"/>
      <c r="O891" s="179"/>
    </row>
    <row r="892" spans="1:15" s="164" customFormat="1" ht="12.75" customHeight="1" x14ac:dyDescent="0.25">
      <c r="A892" s="255"/>
      <c r="B892" s="440"/>
      <c r="C892" s="441"/>
      <c r="D892" s="441"/>
      <c r="E892" s="441"/>
      <c r="F892" s="441"/>
      <c r="G892" s="441"/>
      <c r="H892" s="441"/>
      <c r="I892" s="442"/>
      <c r="J892" s="155"/>
      <c r="L892" s="178"/>
      <c r="M892" s="179"/>
      <c r="N892" s="180"/>
      <c r="O892" s="179"/>
    </row>
    <row r="893" spans="1:15" s="164" customFormat="1" ht="12.75" customHeight="1" x14ac:dyDescent="0.25">
      <c r="A893" s="255"/>
      <c r="B893" s="440"/>
      <c r="C893" s="441"/>
      <c r="D893" s="441"/>
      <c r="E893" s="441"/>
      <c r="F893" s="441"/>
      <c r="G893" s="441"/>
      <c r="H893" s="441"/>
      <c r="I893" s="442"/>
      <c r="J893" s="155"/>
      <c r="L893" s="178"/>
      <c r="M893" s="179"/>
      <c r="N893" s="180"/>
      <c r="O893" s="179"/>
    </row>
    <row r="894" spans="1:15" s="164" customFormat="1" ht="12.75" customHeight="1" x14ac:dyDescent="0.25">
      <c r="A894" s="255"/>
      <c r="B894" s="440"/>
      <c r="C894" s="441"/>
      <c r="D894" s="441"/>
      <c r="E894" s="441"/>
      <c r="F894" s="441"/>
      <c r="G894" s="441"/>
      <c r="H894" s="441"/>
      <c r="I894" s="442"/>
      <c r="J894" s="155"/>
      <c r="L894" s="178"/>
      <c r="M894" s="179"/>
      <c r="N894" s="180"/>
      <c r="O894" s="179"/>
    </row>
    <row r="895" spans="1:15" s="164" customFormat="1" ht="13.5" customHeight="1" thickBot="1" x14ac:dyDescent="0.3">
      <c r="A895" s="255"/>
      <c r="B895" s="446"/>
      <c r="C895" s="447"/>
      <c r="D895" s="447"/>
      <c r="E895" s="447"/>
      <c r="F895" s="447"/>
      <c r="G895" s="447"/>
      <c r="H895" s="447"/>
      <c r="I895" s="448"/>
      <c r="J895" s="155"/>
      <c r="L895" s="178"/>
      <c r="M895" s="179"/>
      <c r="N895" s="180"/>
      <c r="O895" s="179"/>
    </row>
    <row r="896" spans="1:15" s="164" customFormat="1" ht="15" x14ac:dyDescent="0.25">
      <c r="A896" s="155"/>
      <c r="B896" s="182"/>
      <c r="C896" s="168"/>
      <c r="D896" s="169"/>
      <c r="E896" s="170"/>
      <c r="F896" s="169"/>
      <c r="G896" s="169"/>
      <c r="H896" s="169"/>
      <c r="J896" s="155"/>
      <c r="L896" s="178"/>
      <c r="M896" s="179"/>
      <c r="N896" s="180"/>
      <c r="O896" s="179"/>
    </row>
    <row r="897" spans="1:15" x14ac:dyDescent="0.25">
      <c r="A897" s="155"/>
      <c r="G897" s="127" t="str">
        <f>IF('F0 Etat des lieux '!$C$13="","",'F0 Etat des lieux '!$C$13)</f>
        <v/>
      </c>
    </row>
    <row r="898" spans="1:15" x14ac:dyDescent="0.25">
      <c r="A898" s="155"/>
      <c r="G898" s="127" t="str">
        <f>IF('F0 Etat des lieux '!$C$14="","",'F0 Etat des lieux '!$C$14)</f>
        <v/>
      </c>
    </row>
    <row r="899" spans="1:15" x14ac:dyDescent="0.25">
      <c r="A899" s="155"/>
    </row>
    <row r="900" spans="1:15" x14ac:dyDescent="0.25">
      <c r="A900" s="155"/>
    </row>
    <row r="901" spans="1:15" ht="15.75" x14ac:dyDescent="0.25">
      <c r="A901" s="155"/>
      <c r="D901" s="452" t="s">
        <v>200</v>
      </c>
      <c r="E901" s="453"/>
      <c r="F901" s="453"/>
      <c r="G901" s="453"/>
      <c r="H901" s="453"/>
      <c r="I901" s="454"/>
      <c r="N901" s="183"/>
      <c r="O901" s="184"/>
    </row>
    <row r="902" spans="1:15" x14ac:dyDescent="0.25">
      <c r="A902" s="155"/>
      <c r="B902" s="126">
        <f>B846+1</f>
        <v>17</v>
      </c>
      <c r="D902" s="137"/>
      <c r="E902" s="138"/>
      <c r="F902" s="138"/>
      <c r="G902" s="138"/>
      <c r="H902" s="138"/>
      <c r="I902" s="139"/>
    </row>
    <row r="903" spans="1:15" x14ac:dyDescent="0.25">
      <c r="A903" s="155"/>
      <c r="D903" s="140" t="str">
        <f>"Fiche action n° "&amp;B902</f>
        <v>Fiche action n° 17</v>
      </c>
      <c r="E903" s="138"/>
      <c r="F903" s="138"/>
      <c r="G903" s="138"/>
      <c r="H903" s="138"/>
      <c r="I903" s="139"/>
    </row>
    <row r="904" spans="1:15" ht="15.75" x14ac:dyDescent="0.25">
      <c r="A904" s="155"/>
      <c r="D904" s="141" t="s">
        <v>201</v>
      </c>
      <c r="E904" s="455" t="str">
        <f>IF(ISNA(VLOOKUP(D903,'F2 Objectifs'!$A$1:$F$82,2,FALSE)),"",VLOOKUP(D903,'F2 Objectifs'!$A$1:$F$82,2,FALSE))</f>
        <v>Action 1 de l'objectif 1 de l'axe 2</v>
      </c>
      <c r="F904" s="455"/>
      <c r="G904" s="455"/>
      <c r="H904" s="455"/>
      <c r="I904" s="456"/>
    </row>
    <row r="905" spans="1:15" ht="13.5" thickBot="1" x14ac:dyDescent="0.3">
      <c r="A905" s="155"/>
    </row>
    <row r="906" spans="1:15" ht="20.100000000000001" customHeight="1" x14ac:dyDescent="0.25">
      <c r="A906" s="155"/>
      <c r="B906" s="449" t="str">
        <f>IF(ISNA(VLOOKUP(D903,'F2 Objectifs'!$A$1:$F$82,3,FALSE)),"",VLOOKUP(D903,'F2 Objectifs'!$A$1:$F$82,3,FALSE))</f>
        <v xml:space="preserve">Axe 2 : construire la continuité pédagogique et éducative du parcours de chaque élève  </v>
      </c>
      <c r="C906" s="450"/>
      <c r="D906" s="450"/>
      <c r="E906" s="450"/>
      <c r="F906" s="450"/>
      <c r="G906" s="450"/>
      <c r="H906" s="450"/>
      <c r="I906" s="451"/>
    </row>
    <row r="907" spans="1:15" ht="20.100000000000001" customHeight="1" x14ac:dyDescent="0.25">
      <c r="A907" s="155"/>
      <c r="B907" s="142" t="s">
        <v>220</v>
      </c>
      <c r="C907" s="457" t="str">
        <f>IF(ISNA(VLOOKUP(D903,'F2 Objectifs'!$A$1:$F$82,4,FALSE)),"",VLOOKUP(D903,'F2 Objectifs'!$A$1:$F$82,4,FALSE))</f>
        <v>Objectif 1 de l'axe 2</v>
      </c>
      <c r="D907" s="457"/>
      <c r="E907" s="457"/>
      <c r="F907" s="457"/>
      <c r="G907" s="457"/>
      <c r="H907" s="457"/>
      <c r="I907" s="458"/>
    </row>
    <row r="908" spans="1:15" ht="20.100000000000001" customHeight="1" thickBot="1" x14ac:dyDescent="0.3">
      <c r="A908" s="155"/>
      <c r="B908" s="143" t="s">
        <v>221</v>
      </c>
      <c r="C908" s="459" t="str">
        <f>IF(ISNA(VLOOKUP(D903,'F2 Objectifs'!$A$1:$F$82,5,FALSE)),"",VLOOKUP(D903,'F2 Objectifs'!$A$1:$F$82,5,FALSE))</f>
        <v>Indicateur de l'objectif 1 de l'axe 2</v>
      </c>
      <c r="D908" s="459"/>
      <c r="E908" s="459"/>
      <c r="F908" s="459"/>
      <c r="G908" s="459"/>
      <c r="H908" s="459"/>
      <c r="I908" s="460"/>
    </row>
    <row r="909" spans="1:15" s="146" customFormat="1" thickBot="1" x14ac:dyDescent="0.3">
      <c r="A909" s="155"/>
      <c r="B909" s="144"/>
      <c r="C909" s="145"/>
      <c r="D909" s="145"/>
      <c r="E909" s="145"/>
      <c r="F909" s="145"/>
      <c r="G909" s="145"/>
      <c r="L909" s="186"/>
      <c r="M909" s="129"/>
      <c r="N909" s="130"/>
      <c r="O909" s="129"/>
    </row>
    <row r="910" spans="1:15" ht="13.5" customHeight="1" x14ac:dyDescent="0.25">
      <c r="A910" s="155"/>
      <c r="B910" s="147"/>
      <c r="C910" s="467" t="s">
        <v>223</v>
      </c>
      <c r="D910" s="468"/>
      <c r="E910" s="468"/>
      <c r="F910" s="468"/>
      <c r="G910" s="468"/>
      <c r="H910" s="469"/>
    </row>
    <row r="911" spans="1:15" ht="20.100000000000001" customHeight="1" x14ac:dyDescent="0.25">
      <c r="A911" s="155"/>
      <c r="C911" s="148" t="s">
        <v>202</v>
      </c>
      <c r="D911" s="149" t="s">
        <v>203</v>
      </c>
      <c r="E911" s="149" t="s">
        <v>204</v>
      </c>
      <c r="F911" s="149" t="s">
        <v>205</v>
      </c>
      <c r="G911" s="149" t="s">
        <v>206</v>
      </c>
      <c r="H911" s="465" t="s">
        <v>222</v>
      </c>
    </row>
    <row r="912" spans="1:15" ht="20.100000000000001" customHeight="1" x14ac:dyDescent="0.25">
      <c r="A912" s="155"/>
      <c r="C912" s="148" t="s">
        <v>207</v>
      </c>
      <c r="D912" s="149" t="s">
        <v>208</v>
      </c>
      <c r="E912" s="149" t="s">
        <v>209</v>
      </c>
      <c r="F912" s="149" t="s">
        <v>210</v>
      </c>
      <c r="G912" s="149" t="s">
        <v>219</v>
      </c>
      <c r="H912" s="466"/>
    </row>
    <row r="913" spans="1:15" ht="20.100000000000001" customHeight="1" thickBot="1" x14ac:dyDescent="0.3">
      <c r="A913" s="155"/>
      <c r="C913" s="150"/>
      <c r="D913" s="151"/>
      <c r="E913" s="152" t="s">
        <v>211</v>
      </c>
      <c r="F913" s="153"/>
      <c r="G913" s="151"/>
      <c r="H913" s="154"/>
    </row>
    <row r="914" spans="1:15" s="155" customFormat="1" thickBot="1" x14ac:dyDescent="0.3">
      <c r="C914" s="156"/>
      <c r="D914" s="157"/>
      <c r="E914" s="158"/>
      <c r="F914" s="157"/>
      <c r="G914" s="157"/>
      <c r="H914" s="157"/>
      <c r="L914" s="187"/>
      <c r="M914" s="179"/>
      <c r="N914" s="180"/>
      <c r="O914" s="179"/>
    </row>
    <row r="915" spans="1:15" s="164" customFormat="1" ht="15" x14ac:dyDescent="0.25">
      <c r="A915" s="155"/>
      <c r="B915" s="159" t="s">
        <v>212</v>
      </c>
      <c r="C915" s="160"/>
      <c r="D915" s="161"/>
      <c r="E915" s="162"/>
      <c r="F915" s="161"/>
      <c r="G915" s="161"/>
      <c r="H915" s="161"/>
      <c r="I915" s="163"/>
      <c r="J915" s="155"/>
      <c r="L915" s="178"/>
      <c r="M915" s="179"/>
      <c r="N915" s="180"/>
      <c r="O915" s="179"/>
    </row>
    <row r="916" spans="1:15" s="164" customFormat="1" ht="15" customHeight="1" x14ac:dyDescent="0.25">
      <c r="A916" s="255"/>
      <c r="B916" s="440"/>
      <c r="C916" s="441"/>
      <c r="D916" s="441"/>
      <c r="E916" s="441"/>
      <c r="F916" s="441"/>
      <c r="G916" s="441"/>
      <c r="H916" s="441"/>
      <c r="I916" s="442"/>
      <c r="J916" s="155"/>
      <c r="L916" s="178"/>
      <c r="M916" s="179"/>
      <c r="N916" s="180"/>
      <c r="O916" s="179"/>
    </row>
    <row r="917" spans="1:15" s="164" customFormat="1" ht="15" customHeight="1" x14ac:dyDescent="0.25">
      <c r="A917" s="255"/>
      <c r="B917" s="440"/>
      <c r="C917" s="441"/>
      <c r="D917" s="441"/>
      <c r="E917" s="441"/>
      <c r="F917" s="441"/>
      <c r="G917" s="441"/>
      <c r="H917" s="441"/>
      <c r="I917" s="442"/>
      <c r="J917" s="155"/>
      <c r="L917" s="178"/>
      <c r="M917" s="179"/>
      <c r="N917" s="180"/>
      <c r="O917" s="179"/>
    </row>
    <row r="918" spans="1:15" s="164" customFormat="1" ht="15" customHeight="1" x14ac:dyDescent="0.25">
      <c r="A918" s="255"/>
      <c r="B918" s="440"/>
      <c r="C918" s="441"/>
      <c r="D918" s="441"/>
      <c r="E918" s="441"/>
      <c r="F918" s="441"/>
      <c r="G918" s="441"/>
      <c r="H918" s="441"/>
      <c r="I918" s="442"/>
      <c r="J918" s="155"/>
      <c r="L918" s="178"/>
      <c r="M918" s="179"/>
      <c r="N918" s="180"/>
      <c r="O918" s="179"/>
    </row>
    <row r="919" spans="1:15" s="164" customFormat="1" ht="15" customHeight="1" x14ac:dyDescent="0.25">
      <c r="A919" s="255"/>
      <c r="B919" s="440"/>
      <c r="C919" s="441"/>
      <c r="D919" s="441"/>
      <c r="E919" s="441"/>
      <c r="F919" s="441"/>
      <c r="G919" s="441"/>
      <c r="H919" s="441"/>
      <c r="I919" s="442"/>
      <c r="J919" s="155"/>
      <c r="L919" s="178"/>
      <c r="M919" s="179"/>
      <c r="N919" s="180"/>
      <c r="O919" s="179"/>
    </row>
    <row r="920" spans="1:15" s="164" customFormat="1" ht="12.75" customHeight="1" x14ac:dyDescent="0.25">
      <c r="A920" s="255"/>
      <c r="B920" s="443"/>
      <c r="C920" s="444"/>
      <c r="D920" s="444"/>
      <c r="E920" s="444"/>
      <c r="F920" s="444"/>
      <c r="G920" s="444"/>
      <c r="H920" s="444"/>
      <c r="I920" s="445"/>
      <c r="J920" s="155"/>
      <c r="L920" s="178"/>
      <c r="M920" s="179"/>
      <c r="N920" s="180"/>
      <c r="O920" s="179"/>
    </row>
    <row r="921" spans="1:15" s="164" customFormat="1" ht="15" x14ac:dyDescent="0.25">
      <c r="A921" s="155"/>
      <c r="B921" s="167" t="s">
        <v>213</v>
      </c>
      <c r="C921" s="168"/>
      <c r="D921" s="169"/>
      <c r="E921" s="170"/>
      <c r="F921" s="169"/>
      <c r="G921" s="169"/>
      <c r="H921" s="169"/>
      <c r="I921" s="171"/>
      <c r="J921" s="155"/>
      <c r="L921" s="178"/>
      <c r="M921" s="179"/>
      <c r="N921" s="180"/>
      <c r="O921" s="179"/>
    </row>
    <row r="922" spans="1:15" s="164" customFormat="1" ht="12.75" customHeight="1" x14ac:dyDescent="0.25">
      <c r="A922" s="255"/>
      <c r="B922" s="440"/>
      <c r="C922" s="441"/>
      <c r="D922" s="441"/>
      <c r="E922" s="441"/>
      <c r="F922" s="441"/>
      <c r="G922" s="441"/>
      <c r="H922" s="441"/>
      <c r="I922" s="442"/>
      <c r="J922" s="155"/>
      <c r="L922" s="178"/>
      <c r="M922" s="179"/>
      <c r="N922" s="180"/>
      <c r="O922" s="179"/>
    </row>
    <row r="923" spans="1:15" s="164" customFormat="1" ht="12.75" customHeight="1" x14ac:dyDescent="0.25">
      <c r="A923" s="255"/>
      <c r="B923" s="440"/>
      <c r="C923" s="441"/>
      <c r="D923" s="441"/>
      <c r="E923" s="441"/>
      <c r="F923" s="441"/>
      <c r="G923" s="441"/>
      <c r="H923" s="441"/>
      <c r="I923" s="442"/>
      <c r="J923" s="155"/>
      <c r="L923" s="178"/>
      <c r="M923" s="179"/>
      <c r="N923" s="180"/>
      <c r="O923" s="179"/>
    </row>
    <row r="924" spans="1:15" s="164" customFormat="1" ht="12.75" customHeight="1" x14ac:dyDescent="0.25">
      <c r="A924" s="255"/>
      <c r="B924" s="440"/>
      <c r="C924" s="441"/>
      <c r="D924" s="441"/>
      <c r="E924" s="441"/>
      <c r="F924" s="441"/>
      <c r="G924" s="441"/>
      <c r="H924" s="441"/>
      <c r="I924" s="442"/>
      <c r="J924" s="155"/>
      <c r="L924" s="178"/>
      <c r="M924" s="179"/>
      <c r="N924" s="180"/>
      <c r="O924" s="179"/>
    </row>
    <row r="925" spans="1:15" s="164" customFormat="1" ht="12.75" customHeight="1" x14ac:dyDescent="0.25">
      <c r="A925" s="255"/>
      <c r="B925" s="440"/>
      <c r="C925" s="441"/>
      <c r="D925" s="441"/>
      <c r="E925" s="441"/>
      <c r="F925" s="441"/>
      <c r="G925" s="441"/>
      <c r="H925" s="441"/>
      <c r="I925" s="442"/>
      <c r="J925" s="155"/>
      <c r="L925" s="178"/>
      <c r="M925" s="179"/>
      <c r="N925" s="180"/>
      <c r="O925" s="179"/>
    </row>
    <row r="926" spans="1:15" s="164" customFormat="1" ht="12.75" customHeight="1" x14ac:dyDescent="0.25">
      <c r="A926" s="255"/>
      <c r="B926" s="443"/>
      <c r="C926" s="444"/>
      <c r="D926" s="444"/>
      <c r="E926" s="444"/>
      <c r="F926" s="444"/>
      <c r="G926" s="444"/>
      <c r="H926" s="444"/>
      <c r="I926" s="445"/>
      <c r="J926" s="155"/>
      <c r="L926" s="178"/>
      <c r="M926" s="179"/>
      <c r="N926" s="180"/>
      <c r="O926" s="179"/>
    </row>
    <row r="927" spans="1:15" s="164" customFormat="1" ht="12.75" customHeight="1" x14ac:dyDescent="0.3">
      <c r="A927" s="155"/>
      <c r="B927" s="167" t="s">
        <v>214</v>
      </c>
      <c r="C927" s="168"/>
      <c r="D927" s="169"/>
      <c r="E927" s="170"/>
      <c r="F927" s="169"/>
      <c r="G927" s="169"/>
      <c r="H927" s="169"/>
      <c r="I927" s="171"/>
      <c r="J927" s="155"/>
      <c r="L927" s="178"/>
      <c r="M927" s="179"/>
      <c r="N927" s="180"/>
      <c r="O927" s="179"/>
    </row>
    <row r="928" spans="1:15" s="164" customFormat="1" ht="12.75" customHeight="1" x14ac:dyDescent="0.25">
      <c r="A928" s="255"/>
      <c r="B928" s="440"/>
      <c r="C928" s="441"/>
      <c r="D928" s="441"/>
      <c r="E928" s="441"/>
      <c r="F928" s="441"/>
      <c r="G928" s="441"/>
      <c r="H928" s="441"/>
      <c r="I928" s="442"/>
      <c r="J928" s="155"/>
      <c r="L928" s="178"/>
      <c r="M928" s="179"/>
      <c r="N928" s="180"/>
      <c r="O928" s="179"/>
    </row>
    <row r="929" spans="1:15" s="164" customFormat="1" ht="12.75" customHeight="1" x14ac:dyDescent="0.25">
      <c r="A929" s="255"/>
      <c r="B929" s="440"/>
      <c r="C929" s="441"/>
      <c r="D929" s="441"/>
      <c r="E929" s="441"/>
      <c r="F929" s="441"/>
      <c r="G929" s="441"/>
      <c r="H929" s="441"/>
      <c r="I929" s="442"/>
      <c r="J929" s="155"/>
      <c r="L929" s="178"/>
      <c r="M929" s="179"/>
      <c r="N929" s="180"/>
      <c r="O929" s="179"/>
    </row>
    <row r="930" spans="1:15" s="164" customFormat="1" ht="12.75" customHeight="1" x14ac:dyDescent="0.25">
      <c r="A930" s="255"/>
      <c r="B930" s="440"/>
      <c r="C930" s="441"/>
      <c r="D930" s="441"/>
      <c r="E930" s="441"/>
      <c r="F930" s="441"/>
      <c r="G930" s="441"/>
      <c r="H930" s="441"/>
      <c r="I930" s="442"/>
      <c r="J930" s="155"/>
      <c r="L930" s="178"/>
      <c r="M930" s="179"/>
      <c r="N930" s="180"/>
      <c r="O930" s="179"/>
    </row>
    <row r="931" spans="1:15" s="164" customFormat="1" ht="12.75" customHeight="1" x14ac:dyDescent="0.25">
      <c r="A931" s="255"/>
      <c r="B931" s="440"/>
      <c r="C931" s="441"/>
      <c r="D931" s="441"/>
      <c r="E931" s="441"/>
      <c r="F931" s="441"/>
      <c r="G931" s="441"/>
      <c r="H931" s="441"/>
      <c r="I931" s="442"/>
      <c r="J931" s="155"/>
      <c r="L931" s="178"/>
      <c r="M931" s="179"/>
      <c r="N931" s="180"/>
      <c r="O931" s="179"/>
    </row>
    <row r="932" spans="1:15" s="164" customFormat="1" ht="12.75" customHeight="1" x14ac:dyDescent="0.25">
      <c r="A932" s="255"/>
      <c r="B932" s="443"/>
      <c r="C932" s="444"/>
      <c r="D932" s="444"/>
      <c r="E932" s="444"/>
      <c r="F932" s="444"/>
      <c r="G932" s="444"/>
      <c r="H932" s="444"/>
      <c r="I932" s="445"/>
      <c r="J932" s="155"/>
      <c r="L932" s="178"/>
      <c r="M932" s="179"/>
      <c r="N932" s="180"/>
      <c r="O932" s="179"/>
    </row>
    <row r="933" spans="1:15" s="164" customFormat="1" ht="15" x14ac:dyDescent="0.25">
      <c r="A933" s="155"/>
      <c r="B933" s="173" t="s">
        <v>215</v>
      </c>
      <c r="C933" s="174"/>
      <c r="D933" s="174"/>
      <c r="E933" s="174"/>
      <c r="F933" s="174"/>
      <c r="G933" s="174"/>
      <c r="H933" s="174"/>
      <c r="I933" s="175"/>
      <c r="J933" s="155"/>
      <c r="L933" s="178"/>
      <c r="M933" s="179"/>
      <c r="N933" s="180"/>
      <c r="O933" s="179"/>
    </row>
    <row r="934" spans="1:15" s="164" customFormat="1" ht="15" x14ac:dyDescent="0.25">
      <c r="A934" s="155"/>
      <c r="B934" s="176" t="s">
        <v>216</v>
      </c>
      <c r="C934" s="168"/>
      <c r="D934" s="169"/>
      <c r="E934" s="170"/>
      <c r="F934" s="169"/>
      <c r="G934" s="169"/>
      <c r="H934" s="169"/>
      <c r="I934" s="171"/>
      <c r="J934" s="155"/>
      <c r="L934" s="178"/>
      <c r="M934" s="179"/>
      <c r="N934" s="180"/>
      <c r="O934" s="179"/>
    </row>
    <row r="935" spans="1:15" s="164" customFormat="1" ht="12.75" customHeight="1" x14ac:dyDescent="0.25">
      <c r="A935" s="255"/>
      <c r="B935" s="440"/>
      <c r="C935" s="441"/>
      <c r="D935" s="441"/>
      <c r="E935" s="441"/>
      <c r="F935" s="441"/>
      <c r="G935" s="441"/>
      <c r="H935" s="441"/>
      <c r="I935" s="442"/>
      <c r="J935" s="155"/>
      <c r="L935" s="178"/>
      <c r="M935" s="179"/>
      <c r="N935" s="180"/>
      <c r="O935" s="179"/>
    </row>
    <row r="936" spans="1:15" s="164" customFormat="1" ht="12.75" customHeight="1" x14ac:dyDescent="0.25">
      <c r="A936" s="255"/>
      <c r="B936" s="440"/>
      <c r="C936" s="441"/>
      <c r="D936" s="441"/>
      <c r="E936" s="441"/>
      <c r="F936" s="441"/>
      <c r="G936" s="441"/>
      <c r="H936" s="441"/>
      <c r="I936" s="442"/>
      <c r="J936" s="155"/>
      <c r="L936" s="178"/>
      <c r="M936" s="179"/>
      <c r="N936" s="180"/>
      <c r="O936" s="179"/>
    </row>
    <row r="937" spans="1:15" s="164" customFormat="1" ht="12.75" customHeight="1" x14ac:dyDescent="0.25">
      <c r="A937" s="255"/>
      <c r="B937" s="440"/>
      <c r="C937" s="441"/>
      <c r="D937" s="441"/>
      <c r="E937" s="441"/>
      <c r="F937" s="441"/>
      <c r="G937" s="441"/>
      <c r="H937" s="441"/>
      <c r="I937" s="442"/>
      <c r="J937" s="155"/>
      <c r="L937" s="178"/>
      <c r="M937" s="179"/>
      <c r="N937" s="180"/>
      <c r="O937" s="179"/>
    </row>
    <row r="938" spans="1:15" s="164" customFormat="1" ht="12.75" customHeight="1" x14ac:dyDescent="0.25">
      <c r="A938" s="255"/>
      <c r="B938" s="440"/>
      <c r="C938" s="441"/>
      <c r="D938" s="441"/>
      <c r="E938" s="441"/>
      <c r="F938" s="441"/>
      <c r="G938" s="441"/>
      <c r="H938" s="441"/>
      <c r="I938" s="442"/>
      <c r="J938" s="155"/>
      <c r="L938" s="178"/>
      <c r="M938" s="179"/>
      <c r="N938" s="180"/>
      <c r="O938" s="179"/>
    </row>
    <row r="939" spans="1:15" s="164" customFormat="1" ht="12.75" customHeight="1" x14ac:dyDescent="0.25">
      <c r="A939" s="255"/>
      <c r="B939" s="443"/>
      <c r="C939" s="444"/>
      <c r="D939" s="444"/>
      <c r="E939" s="444"/>
      <c r="F939" s="444"/>
      <c r="G939" s="444"/>
      <c r="H939" s="444"/>
      <c r="I939" s="445"/>
      <c r="J939" s="155"/>
      <c r="L939" s="178"/>
      <c r="M939" s="179"/>
      <c r="N939" s="180"/>
      <c r="O939" s="179"/>
    </row>
    <row r="940" spans="1:15" s="164" customFormat="1" ht="12.75" customHeight="1" x14ac:dyDescent="0.25">
      <c r="A940" s="155"/>
      <c r="B940" s="181" t="s">
        <v>217</v>
      </c>
      <c r="C940" s="168"/>
      <c r="D940" s="169"/>
      <c r="E940" s="170"/>
      <c r="F940" s="169"/>
      <c r="G940" s="169"/>
      <c r="H940" s="169"/>
      <c r="I940" s="171"/>
      <c r="J940" s="155"/>
      <c r="L940" s="178"/>
      <c r="M940" s="179"/>
      <c r="N940" s="180"/>
      <c r="O940" s="179"/>
    </row>
    <row r="941" spans="1:15" s="164" customFormat="1" ht="12.75" customHeight="1" x14ac:dyDescent="0.25">
      <c r="A941" s="255"/>
      <c r="B941" s="440"/>
      <c r="C941" s="441"/>
      <c r="D941" s="441"/>
      <c r="E941" s="441"/>
      <c r="F941" s="441"/>
      <c r="G941" s="441"/>
      <c r="H941" s="441"/>
      <c r="I941" s="442"/>
      <c r="J941" s="155"/>
      <c r="L941" s="178"/>
      <c r="M941" s="179"/>
      <c r="N941" s="180"/>
      <c r="O941" s="179"/>
    </row>
    <row r="942" spans="1:15" s="164" customFormat="1" ht="12.75" customHeight="1" x14ac:dyDescent="0.25">
      <c r="A942" s="255"/>
      <c r="B942" s="440"/>
      <c r="C942" s="441"/>
      <c r="D942" s="441"/>
      <c r="E942" s="441"/>
      <c r="F942" s="441"/>
      <c r="G942" s="441"/>
      <c r="H942" s="441"/>
      <c r="I942" s="442"/>
      <c r="J942" s="155"/>
      <c r="L942" s="178"/>
      <c r="M942" s="179"/>
      <c r="N942" s="180"/>
      <c r="O942" s="179"/>
    </row>
    <row r="943" spans="1:15" s="164" customFormat="1" ht="12.75" customHeight="1" x14ac:dyDescent="0.25">
      <c r="A943" s="255"/>
      <c r="B943" s="440"/>
      <c r="C943" s="441"/>
      <c r="D943" s="441"/>
      <c r="E943" s="441"/>
      <c r="F943" s="441"/>
      <c r="G943" s="441"/>
      <c r="H943" s="441"/>
      <c r="I943" s="442"/>
      <c r="J943" s="155"/>
      <c r="L943" s="178"/>
      <c r="M943" s="179"/>
      <c r="N943" s="180"/>
      <c r="O943" s="179"/>
    </row>
    <row r="944" spans="1:15" s="164" customFormat="1" ht="12.75" customHeight="1" x14ac:dyDescent="0.25">
      <c r="A944" s="255"/>
      <c r="B944" s="440"/>
      <c r="C944" s="441"/>
      <c r="D944" s="441"/>
      <c r="E944" s="441"/>
      <c r="F944" s="441"/>
      <c r="G944" s="441"/>
      <c r="H944" s="441"/>
      <c r="I944" s="442"/>
      <c r="J944" s="155"/>
      <c r="L944" s="178"/>
      <c r="M944" s="179"/>
      <c r="N944" s="180"/>
      <c r="O944" s="179"/>
    </row>
    <row r="945" spans="1:15" s="164" customFormat="1" ht="12.75" customHeight="1" x14ac:dyDescent="0.25">
      <c r="A945" s="255"/>
      <c r="B945" s="443"/>
      <c r="C945" s="444"/>
      <c r="D945" s="444"/>
      <c r="E945" s="444"/>
      <c r="F945" s="444"/>
      <c r="G945" s="444"/>
      <c r="H945" s="444"/>
      <c r="I945" s="445"/>
      <c r="J945" s="155"/>
      <c r="L945" s="178"/>
      <c r="M945" s="179"/>
      <c r="N945" s="180"/>
      <c r="O945" s="179"/>
    </row>
    <row r="946" spans="1:15" s="164" customFormat="1" ht="12.75" customHeight="1" x14ac:dyDescent="0.25">
      <c r="A946" s="155"/>
      <c r="B946" s="167" t="s">
        <v>218</v>
      </c>
      <c r="C946" s="168"/>
      <c r="D946" s="169"/>
      <c r="E946" s="170"/>
      <c r="F946" s="169"/>
      <c r="G946" s="169"/>
      <c r="H946" s="169"/>
      <c r="I946" s="171"/>
      <c r="J946" s="155"/>
      <c r="L946" s="178"/>
      <c r="M946" s="179"/>
      <c r="N946" s="180"/>
      <c r="O946" s="179"/>
    </row>
    <row r="947" spans="1:15" s="164" customFormat="1" ht="12.75" customHeight="1" x14ac:dyDescent="0.25">
      <c r="A947" s="255"/>
      <c r="B947" s="440"/>
      <c r="C947" s="441"/>
      <c r="D947" s="441"/>
      <c r="E947" s="441"/>
      <c r="F947" s="441"/>
      <c r="G947" s="441"/>
      <c r="H947" s="441"/>
      <c r="I947" s="442"/>
      <c r="J947" s="155"/>
      <c r="L947" s="178"/>
      <c r="M947" s="179"/>
      <c r="N947" s="180"/>
      <c r="O947" s="179"/>
    </row>
    <row r="948" spans="1:15" s="164" customFormat="1" ht="12.75" customHeight="1" x14ac:dyDescent="0.25">
      <c r="A948" s="255"/>
      <c r="B948" s="440"/>
      <c r="C948" s="441"/>
      <c r="D948" s="441"/>
      <c r="E948" s="441"/>
      <c r="F948" s="441"/>
      <c r="G948" s="441"/>
      <c r="H948" s="441"/>
      <c r="I948" s="442"/>
      <c r="J948" s="155"/>
      <c r="L948" s="178"/>
      <c r="M948" s="179"/>
      <c r="N948" s="180"/>
      <c r="O948" s="179"/>
    </row>
    <row r="949" spans="1:15" s="164" customFormat="1" ht="12.75" customHeight="1" x14ac:dyDescent="0.25">
      <c r="A949" s="255"/>
      <c r="B949" s="440"/>
      <c r="C949" s="441"/>
      <c r="D949" s="441"/>
      <c r="E949" s="441"/>
      <c r="F949" s="441"/>
      <c r="G949" s="441"/>
      <c r="H949" s="441"/>
      <c r="I949" s="442"/>
      <c r="J949" s="155"/>
      <c r="L949" s="178"/>
      <c r="M949" s="179"/>
      <c r="N949" s="180"/>
      <c r="O949" s="179"/>
    </row>
    <row r="950" spans="1:15" s="164" customFormat="1" ht="12.75" customHeight="1" x14ac:dyDescent="0.25">
      <c r="A950" s="255"/>
      <c r="B950" s="440"/>
      <c r="C950" s="441"/>
      <c r="D950" s="441"/>
      <c r="E950" s="441"/>
      <c r="F950" s="441"/>
      <c r="G950" s="441"/>
      <c r="H950" s="441"/>
      <c r="I950" s="442"/>
      <c r="J950" s="155"/>
      <c r="L950" s="178"/>
      <c r="M950" s="179"/>
      <c r="N950" s="180"/>
      <c r="O950" s="179"/>
    </row>
    <row r="951" spans="1:15" s="164" customFormat="1" ht="13.5" customHeight="1" thickBot="1" x14ac:dyDescent="0.3">
      <c r="A951" s="255"/>
      <c r="B951" s="446"/>
      <c r="C951" s="447"/>
      <c r="D951" s="447"/>
      <c r="E951" s="447"/>
      <c r="F951" s="447"/>
      <c r="G951" s="447"/>
      <c r="H951" s="447"/>
      <c r="I951" s="448"/>
      <c r="J951" s="155"/>
      <c r="L951" s="178"/>
      <c r="M951" s="179"/>
      <c r="N951" s="180"/>
      <c r="O951" s="179"/>
    </row>
    <row r="952" spans="1:15" s="164" customFormat="1" ht="15" x14ac:dyDescent="0.25">
      <c r="A952" s="155"/>
      <c r="B952" s="182"/>
      <c r="C952" s="168"/>
      <c r="D952" s="169"/>
      <c r="E952" s="170"/>
      <c r="F952" s="169"/>
      <c r="G952" s="169"/>
      <c r="H952" s="169"/>
      <c r="J952" s="155"/>
      <c r="L952" s="178"/>
      <c r="M952" s="179"/>
      <c r="N952" s="180"/>
      <c r="O952" s="179"/>
    </row>
    <row r="953" spans="1:15" x14ac:dyDescent="0.25">
      <c r="A953" s="155"/>
      <c r="G953" s="127" t="str">
        <f>IF('F0 Etat des lieux '!$C$13="","",'F0 Etat des lieux '!$C$13)</f>
        <v/>
      </c>
    </row>
    <row r="954" spans="1:15" x14ac:dyDescent="0.25">
      <c r="A954" s="155"/>
      <c r="G954" s="127" t="str">
        <f>IF('F0 Etat des lieux '!$C$14="","",'F0 Etat des lieux '!$C$14)</f>
        <v/>
      </c>
    </row>
    <row r="955" spans="1:15" x14ac:dyDescent="0.25">
      <c r="A955" s="155"/>
    </row>
    <row r="956" spans="1:15" x14ac:dyDescent="0.25">
      <c r="A956" s="155"/>
    </row>
    <row r="957" spans="1:15" ht="15.75" x14ac:dyDescent="0.25">
      <c r="A957" s="155"/>
      <c r="D957" s="452" t="s">
        <v>200</v>
      </c>
      <c r="E957" s="453"/>
      <c r="F957" s="453"/>
      <c r="G957" s="453"/>
      <c r="H957" s="453"/>
      <c r="I957" s="454"/>
      <c r="N957" s="183"/>
      <c r="O957" s="184"/>
    </row>
    <row r="958" spans="1:15" x14ac:dyDescent="0.25">
      <c r="A958" s="155"/>
      <c r="B958" s="126">
        <f>B902+1</f>
        <v>18</v>
      </c>
      <c r="D958" s="137"/>
      <c r="E958" s="138"/>
      <c r="F958" s="138"/>
      <c r="G958" s="138"/>
      <c r="H958" s="138"/>
      <c r="I958" s="139"/>
    </row>
    <row r="959" spans="1:15" x14ac:dyDescent="0.25">
      <c r="A959" s="155"/>
      <c r="D959" s="140" t="str">
        <f>"Fiche action n° "&amp;B958</f>
        <v>Fiche action n° 18</v>
      </c>
      <c r="E959" s="138"/>
      <c r="F959" s="138"/>
      <c r="G959" s="138"/>
      <c r="H959" s="138"/>
      <c r="I959" s="139"/>
    </row>
    <row r="960" spans="1:15" ht="15.75" x14ac:dyDescent="0.25">
      <c r="A960" s="155"/>
      <c r="D960" s="141" t="s">
        <v>201</v>
      </c>
      <c r="E960" s="455" t="str">
        <f>IF(ISNA(VLOOKUP(D959,'F2 Objectifs'!$A$1:$F$82,2,FALSE)),"",VLOOKUP(D959,'F2 Objectifs'!$A$1:$F$82,2,FALSE))</f>
        <v>Action 2 de l'objectif 1 de l'axe 2</v>
      </c>
      <c r="F960" s="455"/>
      <c r="G960" s="455"/>
      <c r="H960" s="455"/>
      <c r="I960" s="456"/>
    </row>
    <row r="961" spans="1:15" ht="13.5" thickBot="1" x14ac:dyDescent="0.3">
      <c r="A961" s="155"/>
    </row>
    <row r="962" spans="1:15" ht="20.100000000000001" customHeight="1" x14ac:dyDescent="0.25">
      <c r="A962" s="155"/>
      <c r="B962" s="449" t="str">
        <f>IF(ISNA(VLOOKUP(D959,'F2 Objectifs'!$A$1:$F$82,3,FALSE)),"",VLOOKUP(D959,'F2 Objectifs'!$A$1:$F$82,3,FALSE))</f>
        <v xml:space="preserve">Axe 2 : construire la continuité pédagogique et éducative du parcours de chaque élève  </v>
      </c>
      <c r="C962" s="450"/>
      <c r="D962" s="450"/>
      <c r="E962" s="450"/>
      <c r="F962" s="450"/>
      <c r="G962" s="450"/>
      <c r="H962" s="450"/>
      <c r="I962" s="451"/>
    </row>
    <row r="963" spans="1:15" ht="20.100000000000001" customHeight="1" x14ac:dyDescent="0.25">
      <c r="A963" s="155"/>
      <c r="B963" s="142" t="s">
        <v>220</v>
      </c>
      <c r="C963" s="457" t="str">
        <f>IF(ISNA(VLOOKUP(D959,'F2 Objectifs'!$A$1:$F$82,4,FALSE)),"",VLOOKUP(D959,'F2 Objectifs'!$A$1:$F$82,4,FALSE))</f>
        <v>Objectif 1 de l'axe 2</v>
      </c>
      <c r="D963" s="457"/>
      <c r="E963" s="457"/>
      <c r="F963" s="457"/>
      <c r="G963" s="457"/>
      <c r="H963" s="457"/>
      <c r="I963" s="458"/>
    </row>
    <row r="964" spans="1:15" ht="20.100000000000001" customHeight="1" thickBot="1" x14ac:dyDescent="0.3">
      <c r="A964" s="155"/>
      <c r="B964" s="143" t="s">
        <v>221</v>
      </c>
      <c r="C964" s="459" t="str">
        <f>IF(ISNA(VLOOKUP(D959,'F2 Objectifs'!$A$1:$F$82,5,FALSE)),"",VLOOKUP(D959,'F2 Objectifs'!$A$1:$F$82,5,FALSE))</f>
        <v>Indicateur de l'objectif 1 de l'axe 2</v>
      </c>
      <c r="D964" s="459"/>
      <c r="E964" s="459"/>
      <c r="F964" s="459"/>
      <c r="G964" s="459"/>
      <c r="H964" s="459"/>
      <c r="I964" s="460"/>
    </row>
    <row r="965" spans="1:15" s="146" customFormat="1" thickBot="1" x14ac:dyDescent="0.3">
      <c r="A965" s="155"/>
      <c r="B965" s="144"/>
      <c r="C965" s="145"/>
      <c r="D965" s="145"/>
      <c r="E965" s="145"/>
      <c r="F965" s="145"/>
      <c r="G965" s="145"/>
      <c r="L965" s="186"/>
      <c r="M965" s="129"/>
      <c r="N965" s="130"/>
      <c r="O965" s="129"/>
    </row>
    <row r="966" spans="1:15" ht="13.5" customHeight="1" x14ac:dyDescent="0.25">
      <c r="A966" s="155"/>
      <c r="B966" s="147"/>
      <c r="C966" s="467" t="s">
        <v>223</v>
      </c>
      <c r="D966" s="468"/>
      <c r="E966" s="468"/>
      <c r="F966" s="468"/>
      <c r="G966" s="468"/>
      <c r="H966" s="469"/>
    </row>
    <row r="967" spans="1:15" ht="20.100000000000001" customHeight="1" x14ac:dyDescent="0.25">
      <c r="A967" s="155"/>
      <c r="C967" s="148" t="s">
        <v>202</v>
      </c>
      <c r="D967" s="149" t="s">
        <v>203</v>
      </c>
      <c r="E967" s="149" t="s">
        <v>204</v>
      </c>
      <c r="F967" s="149" t="s">
        <v>205</v>
      </c>
      <c r="G967" s="149" t="s">
        <v>206</v>
      </c>
      <c r="H967" s="465" t="s">
        <v>222</v>
      </c>
    </row>
    <row r="968" spans="1:15" ht="20.100000000000001" customHeight="1" x14ac:dyDescent="0.25">
      <c r="A968" s="155"/>
      <c r="C968" s="148" t="s">
        <v>207</v>
      </c>
      <c r="D968" s="149" t="s">
        <v>208</v>
      </c>
      <c r="E968" s="149" t="s">
        <v>209</v>
      </c>
      <c r="F968" s="149" t="s">
        <v>210</v>
      </c>
      <c r="G968" s="149" t="s">
        <v>219</v>
      </c>
      <c r="H968" s="466"/>
    </row>
    <row r="969" spans="1:15" ht="20.100000000000001" customHeight="1" thickBot="1" x14ac:dyDescent="0.3">
      <c r="A969" s="155"/>
      <c r="C969" s="150"/>
      <c r="D969" s="151"/>
      <c r="E969" s="152" t="s">
        <v>211</v>
      </c>
      <c r="F969" s="153"/>
      <c r="G969" s="151"/>
      <c r="H969" s="154"/>
    </row>
    <row r="970" spans="1:15" s="155" customFormat="1" thickBot="1" x14ac:dyDescent="0.3">
      <c r="C970" s="156"/>
      <c r="D970" s="157"/>
      <c r="E970" s="158"/>
      <c r="F970" s="157"/>
      <c r="G970" s="157"/>
      <c r="H970" s="157"/>
      <c r="L970" s="187"/>
      <c r="M970" s="179"/>
      <c r="N970" s="180"/>
      <c r="O970" s="179"/>
    </row>
    <row r="971" spans="1:15" s="164" customFormat="1" ht="15" x14ac:dyDescent="0.25">
      <c r="A971" s="155"/>
      <c r="B971" s="159" t="s">
        <v>212</v>
      </c>
      <c r="C971" s="160"/>
      <c r="D971" s="161"/>
      <c r="E971" s="162"/>
      <c r="F971" s="161"/>
      <c r="G971" s="161"/>
      <c r="H971" s="161"/>
      <c r="I971" s="163"/>
      <c r="J971" s="155"/>
      <c r="L971" s="178"/>
      <c r="M971" s="179"/>
      <c r="N971" s="180"/>
      <c r="O971" s="179"/>
    </row>
    <row r="972" spans="1:15" s="164" customFormat="1" ht="15" customHeight="1" x14ac:dyDescent="0.25">
      <c r="A972" s="255"/>
      <c r="B972" s="440"/>
      <c r="C972" s="441"/>
      <c r="D972" s="441"/>
      <c r="E972" s="441"/>
      <c r="F972" s="441"/>
      <c r="G972" s="441"/>
      <c r="H972" s="441"/>
      <c r="I972" s="442"/>
      <c r="J972" s="155"/>
      <c r="L972" s="178"/>
      <c r="M972" s="179"/>
      <c r="N972" s="180"/>
      <c r="O972" s="179"/>
    </row>
    <row r="973" spans="1:15" s="164" customFormat="1" ht="15" customHeight="1" x14ac:dyDescent="0.25">
      <c r="A973" s="255"/>
      <c r="B973" s="440"/>
      <c r="C973" s="441"/>
      <c r="D973" s="441"/>
      <c r="E973" s="441"/>
      <c r="F973" s="441"/>
      <c r="G973" s="441"/>
      <c r="H973" s="441"/>
      <c r="I973" s="442"/>
      <c r="J973" s="155"/>
      <c r="L973" s="178"/>
      <c r="M973" s="179"/>
      <c r="N973" s="180"/>
      <c r="O973" s="179"/>
    </row>
    <row r="974" spans="1:15" s="164" customFormat="1" ht="15" customHeight="1" x14ac:dyDescent="0.25">
      <c r="A974" s="255"/>
      <c r="B974" s="440"/>
      <c r="C974" s="441"/>
      <c r="D974" s="441"/>
      <c r="E974" s="441"/>
      <c r="F974" s="441"/>
      <c r="G974" s="441"/>
      <c r="H974" s="441"/>
      <c r="I974" s="442"/>
      <c r="J974" s="155"/>
      <c r="L974" s="178"/>
      <c r="M974" s="179"/>
      <c r="N974" s="180"/>
      <c r="O974" s="179"/>
    </row>
    <row r="975" spans="1:15" s="164" customFormat="1" ht="15" customHeight="1" x14ac:dyDescent="0.25">
      <c r="A975" s="255"/>
      <c r="B975" s="440"/>
      <c r="C975" s="441"/>
      <c r="D975" s="441"/>
      <c r="E975" s="441"/>
      <c r="F975" s="441"/>
      <c r="G975" s="441"/>
      <c r="H975" s="441"/>
      <c r="I975" s="442"/>
      <c r="J975" s="155"/>
      <c r="L975" s="178"/>
      <c r="M975" s="179"/>
      <c r="N975" s="180"/>
      <c r="O975" s="179"/>
    </row>
    <row r="976" spans="1:15" s="164" customFormat="1" ht="12.75" customHeight="1" x14ac:dyDescent="0.25">
      <c r="A976" s="255"/>
      <c r="B976" s="443"/>
      <c r="C976" s="444"/>
      <c r="D976" s="444"/>
      <c r="E976" s="444"/>
      <c r="F976" s="444"/>
      <c r="G976" s="444"/>
      <c r="H976" s="444"/>
      <c r="I976" s="445"/>
      <c r="J976" s="155"/>
      <c r="L976" s="178"/>
      <c r="M976" s="179"/>
      <c r="N976" s="180"/>
      <c r="O976" s="179"/>
    </row>
    <row r="977" spans="1:15" s="164" customFormat="1" ht="15" x14ac:dyDescent="0.25">
      <c r="A977" s="155"/>
      <c r="B977" s="167" t="s">
        <v>213</v>
      </c>
      <c r="C977" s="168"/>
      <c r="D977" s="169"/>
      <c r="E977" s="170"/>
      <c r="F977" s="169"/>
      <c r="G977" s="169"/>
      <c r="H977" s="169"/>
      <c r="I977" s="171"/>
      <c r="J977" s="155"/>
      <c r="L977" s="178"/>
      <c r="M977" s="179"/>
      <c r="N977" s="180"/>
      <c r="O977" s="179"/>
    </row>
    <row r="978" spans="1:15" s="164" customFormat="1" ht="12.75" customHeight="1" x14ac:dyDescent="0.25">
      <c r="A978" s="255"/>
      <c r="B978" s="440"/>
      <c r="C978" s="441"/>
      <c r="D978" s="441"/>
      <c r="E978" s="441"/>
      <c r="F978" s="441"/>
      <c r="G978" s="441"/>
      <c r="H978" s="441"/>
      <c r="I978" s="442"/>
      <c r="J978" s="155"/>
      <c r="L978" s="178"/>
      <c r="M978" s="179"/>
      <c r="N978" s="180"/>
      <c r="O978" s="179"/>
    </row>
    <row r="979" spans="1:15" s="164" customFormat="1" ht="12.75" customHeight="1" x14ac:dyDescent="0.25">
      <c r="A979" s="255"/>
      <c r="B979" s="440"/>
      <c r="C979" s="441"/>
      <c r="D979" s="441"/>
      <c r="E979" s="441"/>
      <c r="F979" s="441"/>
      <c r="G979" s="441"/>
      <c r="H979" s="441"/>
      <c r="I979" s="442"/>
      <c r="J979" s="155"/>
      <c r="L979" s="178"/>
      <c r="M979" s="179"/>
      <c r="N979" s="180"/>
      <c r="O979" s="179"/>
    </row>
    <row r="980" spans="1:15" s="164" customFormat="1" ht="12.75" customHeight="1" x14ac:dyDescent="0.25">
      <c r="A980" s="255"/>
      <c r="B980" s="440"/>
      <c r="C980" s="441"/>
      <c r="D980" s="441"/>
      <c r="E980" s="441"/>
      <c r="F980" s="441"/>
      <c r="G980" s="441"/>
      <c r="H980" s="441"/>
      <c r="I980" s="442"/>
      <c r="J980" s="155"/>
      <c r="L980" s="178"/>
      <c r="M980" s="179"/>
      <c r="N980" s="180"/>
      <c r="O980" s="179"/>
    </row>
    <row r="981" spans="1:15" s="164" customFormat="1" ht="12.75" customHeight="1" x14ac:dyDescent="0.25">
      <c r="A981" s="255"/>
      <c r="B981" s="440"/>
      <c r="C981" s="441"/>
      <c r="D981" s="441"/>
      <c r="E981" s="441"/>
      <c r="F981" s="441"/>
      <c r="G981" s="441"/>
      <c r="H981" s="441"/>
      <c r="I981" s="442"/>
      <c r="J981" s="155"/>
      <c r="L981" s="178"/>
      <c r="M981" s="179"/>
      <c r="N981" s="180"/>
      <c r="O981" s="179"/>
    </row>
    <row r="982" spans="1:15" s="164" customFormat="1" ht="12.75" customHeight="1" x14ac:dyDescent="0.25">
      <c r="A982" s="255"/>
      <c r="B982" s="443"/>
      <c r="C982" s="444"/>
      <c r="D982" s="444"/>
      <c r="E982" s="444"/>
      <c r="F982" s="444"/>
      <c r="G982" s="444"/>
      <c r="H982" s="444"/>
      <c r="I982" s="445"/>
      <c r="J982" s="155"/>
      <c r="L982" s="178"/>
      <c r="M982" s="179"/>
      <c r="N982" s="180"/>
      <c r="O982" s="179"/>
    </row>
    <row r="983" spans="1:15" s="164" customFormat="1" ht="12.75" customHeight="1" x14ac:dyDescent="0.3">
      <c r="A983" s="155"/>
      <c r="B983" s="167" t="s">
        <v>214</v>
      </c>
      <c r="C983" s="168"/>
      <c r="D983" s="169"/>
      <c r="E983" s="170"/>
      <c r="F983" s="169"/>
      <c r="G983" s="169"/>
      <c r="H983" s="169"/>
      <c r="I983" s="171"/>
      <c r="J983" s="155"/>
      <c r="L983" s="178"/>
      <c r="M983" s="179"/>
      <c r="N983" s="180"/>
      <c r="O983" s="179"/>
    </row>
    <row r="984" spans="1:15" s="164" customFormat="1" ht="12.75" customHeight="1" x14ac:dyDescent="0.25">
      <c r="A984" s="255"/>
      <c r="B984" s="440"/>
      <c r="C984" s="441"/>
      <c r="D984" s="441"/>
      <c r="E984" s="441"/>
      <c r="F984" s="441"/>
      <c r="G984" s="441"/>
      <c r="H984" s="441"/>
      <c r="I984" s="442"/>
      <c r="J984" s="155"/>
      <c r="L984" s="178"/>
      <c r="M984" s="179"/>
      <c r="N984" s="180"/>
      <c r="O984" s="179"/>
    </row>
    <row r="985" spans="1:15" s="164" customFormat="1" ht="12.75" customHeight="1" x14ac:dyDescent="0.25">
      <c r="A985" s="255"/>
      <c r="B985" s="440"/>
      <c r="C985" s="441"/>
      <c r="D985" s="441"/>
      <c r="E985" s="441"/>
      <c r="F985" s="441"/>
      <c r="G985" s="441"/>
      <c r="H985" s="441"/>
      <c r="I985" s="442"/>
      <c r="J985" s="155"/>
      <c r="L985" s="178"/>
      <c r="M985" s="179"/>
      <c r="N985" s="180"/>
      <c r="O985" s="179"/>
    </row>
    <row r="986" spans="1:15" s="164" customFormat="1" ht="12.75" customHeight="1" x14ac:dyDescent="0.25">
      <c r="A986" s="255"/>
      <c r="B986" s="440"/>
      <c r="C986" s="441"/>
      <c r="D986" s="441"/>
      <c r="E986" s="441"/>
      <c r="F986" s="441"/>
      <c r="G986" s="441"/>
      <c r="H986" s="441"/>
      <c r="I986" s="442"/>
      <c r="J986" s="155"/>
      <c r="L986" s="178"/>
      <c r="M986" s="179"/>
      <c r="N986" s="180"/>
      <c r="O986" s="179"/>
    </row>
    <row r="987" spans="1:15" s="164" customFormat="1" ht="12.75" customHeight="1" x14ac:dyDescent="0.25">
      <c r="A987" s="255"/>
      <c r="B987" s="440"/>
      <c r="C987" s="441"/>
      <c r="D987" s="441"/>
      <c r="E987" s="441"/>
      <c r="F987" s="441"/>
      <c r="G987" s="441"/>
      <c r="H987" s="441"/>
      <c r="I987" s="442"/>
      <c r="J987" s="155"/>
      <c r="L987" s="178"/>
      <c r="M987" s="179"/>
      <c r="N987" s="180"/>
      <c r="O987" s="179"/>
    </row>
    <row r="988" spans="1:15" s="164" customFormat="1" ht="12.75" customHeight="1" x14ac:dyDescent="0.25">
      <c r="A988" s="255"/>
      <c r="B988" s="443"/>
      <c r="C988" s="444"/>
      <c r="D988" s="444"/>
      <c r="E988" s="444"/>
      <c r="F988" s="444"/>
      <c r="G988" s="444"/>
      <c r="H988" s="444"/>
      <c r="I988" s="445"/>
      <c r="J988" s="155"/>
      <c r="L988" s="178"/>
      <c r="M988" s="179"/>
      <c r="N988" s="180"/>
      <c r="O988" s="179"/>
    </row>
    <row r="989" spans="1:15" s="164" customFormat="1" ht="15" x14ac:dyDescent="0.25">
      <c r="A989" s="155"/>
      <c r="B989" s="173" t="s">
        <v>215</v>
      </c>
      <c r="C989" s="174"/>
      <c r="D989" s="174"/>
      <c r="E989" s="174"/>
      <c r="F989" s="174"/>
      <c r="G989" s="174"/>
      <c r="H989" s="174"/>
      <c r="I989" s="175"/>
      <c r="J989" s="155"/>
      <c r="L989" s="178"/>
      <c r="M989" s="179"/>
      <c r="N989" s="180"/>
      <c r="O989" s="179"/>
    </row>
    <row r="990" spans="1:15" s="164" customFormat="1" ht="15" x14ac:dyDescent="0.25">
      <c r="A990" s="155"/>
      <c r="B990" s="176" t="s">
        <v>216</v>
      </c>
      <c r="C990" s="168"/>
      <c r="D990" s="169"/>
      <c r="E990" s="170"/>
      <c r="F990" s="169"/>
      <c r="G990" s="169"/>
      <c r="H990" s="169"/>
      <c r="I990" s="171"/>
      <c r="J990" s="155"/>
      <c r="L990" s="178"/>
      <c r="M990" s="179"/>
      <c r="N990" s="180"/>
      <c r="O990" s="179"/>
    </row>
    <row r="991" spans="1:15" s="164" customFormat="1" ht="12.75" customHeight="1" x14ac:dyDescent="0.25">
      <c r="A991" s="255"/>
      <c r="B991" s="440"/>
      <c r="C991" s="441"/>
      <c r="D991" s="441"/>
      <c r="E991" s="441"/>
      <c r="F991" s="441"/>
      <c r="G991" s="441"/>
      <c r="H991" s="441"/>
      <c r="I991" s="442"/>
      <c r="J991" s="155"/>
      <c r="L991" s="178"/>
      <c r="M991" s="179"/>
      <c r="N991" s="180"/>
      <c r="O991" s="179"/>
    </row>
    <row r="992" spans="1:15" s="164" customFormat="1" ht="12.75" customHeight="1" x14ac:dyDescent="0.25">
      <c r="A992" s="255"/>
      <c r="B992" s="440"/>
      <c r="C992" s="441"/>
      <c r="D992" s="441"/>
      <c r="E992" s="441"/>
      <c r="F992" s="441"/>
      <c r="G992" s="441"/>
      <c r="H992" s="441"/>
      <c r="I992" s="442"/>
      <c r="J992" s="155"/>
      <c r="L992" s="178"/>
      <c r="M992" s="179"/>
      <c r="N992" s="180"/>
      <c r="O992" s="179"/>
    </row>
    <row r="993" spans="1:15" s="164" customFormat="1" ht="12.75" customHeight="1" x14ac:dyDescent="0.25">
      <c r="A993" s="255"/>
      <c r="B993" s="440"/>
      <c r="C993" s="441"/>
      <c r="D993" s="441"/>
      <c r="E993" s="441"/>
      <c r="F993" s="441"/>
      <c r="G993" s="441"/>
      <c r="H993" s="441"/>
      <c r="I993" s="442"/>
      <c r="J993" s="155"/>
      <c r="L993" s="178"/>
      <c r="M993" s="179"/>
      <c r="N993" s="180"/>
      <c r="O993" s="179"/>
    </row>
    <row r="994" spans="1:15" s="164" customFormat="1" ht="12.75" customHeight="1" x14ac:dyDescent="0.25">
      <c r="A994" s="255"/>
      <c r="B994" s="440"/>
      <c r="C994" s="441"/>
      <c r="D994" s="441"/>
      <c r="E994" s="441"/>
      <c r="F994" s="441"/>
      <c r="G994" s="441"/>
      <c r="H994" s="441"/>
      <c r="I994" s="442"/>
      <c r="J994" s="155"/>
      <c r="L994" s="178"/>
      <c r="M994" s="179"/>
      <c r="N994" s="180"/>
      <c r="O994" s="179"/>
    </row>
    <row r="995" spans="1:15" s="164" customFormat="1" ht="12.75" customHeight="1" x14ac:dyDescent="0.25">
      <c r="A995" s="255"/>
      <c r="B995" s="443"/>
      <c r="C995" s="444"/>
      <c r="D995" s="444"/>
      <c r="E995" s="444"/>
      <c r="F995" s="444"/>
      <c r="G995" s="444"/>
      <c r="H995" s="444"/>
      <c r="I995" s="445"/>
      <c r="J995" s="155"/>
      <c r="L995" s="178"/>
      <c r="M995" s="179"/>
      <c r="N995" s="180"/>
      <c r="O995" s="179"/>
    </row>
    <row r="996" spans="1:15" s="164" customFormat="1" ht="12.75" customHeight="1" x14ac:dyDescent="0.25">
      <c r="A996" s="155"/>
      <c r="B996" s="181" t="s">
        <v>217</v>
      </c>
      <c r="C996" s="168"/>
      <c r="D996" s="169"/>
      <c r="E996" s="170"/>
      <c r="F996" s="169"/>
      <c r="G996" s="169"/>
      <c r="H996" s="169"/>
      <c r="I996" s="171"/>
      <c r="J996" s="155"/>
      <c r="L996" s="178"/>
      <c r="M996" s="179"/>
      <c r="N996" s="180"/>
      <c r="O996" s="179"/>
    </row>
    <row r="997" spans="1:15" s="164" customFormat="1" ht="12.75" customHeight="1" x14ac:dyDescent="0.25">
      <c r="A997" s="255"/>
      <c r="B997" s="440"/>
      <c r="C997" s="441"/>
      <c r="D997" s="441"/>
      <c r="E997" s="441"/>
      <c r="F997" s="441"/>
      <c r="G997" s="441"/>
      <c r="H997" s="441"/>
      <c r="I997" s="442"/>
      <c r="J997" s="155"/>
      <c r="L997" s="178"/>
      <c r="M997" s="179"/>
      <c r="N997" s="180"/>
      <c r="O997" s="179"/>
    </row>
    <row r="998" spans="1:15" s="164" customFormat="1" ht="12.75" customHeight="1" x14ac:dyDescent="0.25">
      <c r="A998" s="255"/>
      <c r="B998" s="440"/>
      <c r="C998" s="441"/>
      <c r="D998" s="441"/>
      <c r="E998" s="441"/>
      <c r="F998" s="441"/>
      <c r="G998" s="441"/>
      <c r="H998" s="441"/>
      <c r="I998" s="442"/>
      <c r="J998" s="155"/>
      <c r="L998" s="178"/>
      <c r="M998" s="179"/>
      <c r="N998" s="180"/>
      <c r="O998" s="179"/>
    </row>
    <row r="999" spans="1:15" s="164" customFormat="1" ht="12.75" customHeight="1" x14ac:dyDescent="0.25">
      <c r="A999" s="255"/>
      <c r="B999" s="440"/>
      <c r="C999" s="441"/>
      <c r="D999" s="441"/>
      <c r="E999" s="441"/>
      <c r="F999" s="441"/>
      <c r="G999" s="441"/>
      <c r="H999" s="441"/>
      <c r="I999" s="442"/>
      <c r="J999" s="155"/>
      <c r="L999" s="178"/>
      <c r="M999" s="179"/>
      <c r="N999" s="180"/>
      <c r="O999" s="179"/>
    </row>
    <row r="1000" spans="1:15" s="164" customFormat="1" ht="12.75" customHeight="1" x14ac:dyDescent="0.25">
      <c r="A1000" s="255"/>
      <c r="B1000" s="440"/>
      <c r="C1000" s="441"/>
      <c r="D1000" s="441"/>
      <c r="E1000" s="441"/>
      <c r="F1000" s="441"/>
      <c r="G1000" s="441"/>
      <c r="H1000" s="441"/>
      <c r="I1000" s="442"/>
      <c r="J1000" s="155"/>
      <c r="L1000" s="178"/>
      <c r="M1000" s="179"/>
      <c r="N1000" s="180"/>
      <c r="O1000" s="179"/>
    </row>
    <row r="1001" spans="1:15" s="164" customFormat="1" ht="12.75" customHeight="1" x14ac:dyDescent="0.25">
      <c r="A1001" s="255"/>
      <c r="B1001" s="443"/>
      <c r="C1001" s="444"/>
      <c r="D1001" s="444"/>
      <c r="E1001" s="444"/>
      <c r="F1001" s="444"/>
      <c r="G1001" s="444"/>
      <c r="H1001" s="444"/>
      <c r="I1001" s="445"/>
      <c r="J1001" s="155"/>
      <c r="L1001" s="178"/>
      <c r="M1001" s="179"/>
      <c r="N1001" s="180"/>
      <c r="O1001" s="179"/>
    </row>
    <row r="1002" spans="1:15" s="164" customFormat="1" ht="12.75" customHeight="1" x14ac:dyDescent="0.25">
      <c r="A1002" s="155"/>
      <c r="B1002" s="167" t="s">
        <v>218</v>
      </c>
      <c r="C1002" s="168"/>
      <c r="D1002" s="169"/>
      <c r="E1002" s="170"/>
      <c r="F1002" s="169"/>
      <c r="G1002" s="169"/>
      <c r="H1002" s="169"/>
      <c r="I1002" s="171"/>
      <c r="J1002" s="155"/>
      <c r="L1002" s="178"/>
      <c r="M1002" s="179"/>
      <c r="N1002" s="180"/>
      <c r="O1002" s="179"/>
    </row>
    <row r="1003" spans="1:15" s="164" customFormat="1" ht="12.75" customHeight="1" x14ac:dyDescent="0.25">
      <c r="A1003" s="255"/>
      <c r="B1003" s="440"/>
      <c r="C1003" s="441"/>
      <c r="D1003" s="441"/>
      <c r="E1003" s="441"/>
      <c r="F1003" s="441"/>
      <c r="G1003" s="441"/>
      <c r="H1003" s="441"/>
      <c r="I1003" s="442"/>
      <c r="J1003" s="155"/>
      <c r="L1003" s="178"/>
      <c r="M1003" s="179"/>
      <c r="N1003" s="180"/>
      <c r="O1003" s="179"/>
    </row>
    <row r="1004" spans="1:15" s="164" customFormat="1" ht="12.75" customHeight="1" x14ac:dyDescent="0.25">
      <c r="A1004" s="255"/>
      <c r="B1004" s="440"/>
      <c r="C1004" s="441"/>
      <c r="D1004" s="441"/>
      <c r="E1004" s="441"/>
      <c r="F1004" s="441"/>
      <c r="G1004" s="441"/>
      <c r="H1004" s="441"/>
      <c r="I1004" s="442"/>
      <c r="J1004" s="155"/>
      <c r="L1004" s="178"/>
      <c r="M1004" s="179"/>
      <c r="N1004" s="180"/>
      <c r="O1004" s="179"/>
    </row>
    <row r="1005" spans="1:15" s="164" customFormat="1" ht="12.75" customHeight="1" x14ac:dyDescent="0.25">
      <c r="A1005" s="255"/>
      <c r="B1005" s="440"/>
      <c r="C1005" s="441"/>
      <c r="D1005" s="441"/>
      <c r="E1005" s="441"/>
      <c r="F1005" s="441"/>
      <c r="G1005" s="441"/>
      <c r="H1005" s="441"/>
      <c r="I1005" s="442"/>
      <c r="J1005" s="155"/>
      <c r="L1005" s="178"/>
      <c r="M1005" s="179"/>
      <c r="N1005" s="180"/>
      <c r="O1005" s="179"/>
    </row>
    <row r="1006" spans="1:15" s="164" customFormat="1" ht="12.75" customHeight="1" x14ac:dyDescent="0.25">
      <c r="A1006" s="255"/>
      <c r="B1006" s="440"/>
      <c r="C1006" s="441"/>
      <c r="D1006" s="441"/>
      <c r="E1006" s="441"/>
      <c r="F1006" s="441"/>
      <c r="G1006" s="441"/>
      <c r="H1006" s="441"/>
      <c r="I1006" s="442"/>
      <c r="J1006" s="155"/>
      <c r="L1006" s="178"/>
      <c r="M1006" s="179"/>
      <c r="N1006" s="180"/>
      <c r="O1006" s="179"/>
    </row>
    <row r="1007" spans="1:15" s="164" customFormat="1" ht="13.5" customHeight="1" thickBot="1" x14ac:dyDescent="0.3">
      <c r="A1007" s="255"/>
      <c r="B1007" s="446"/>
      <c r="C1007" s="447"/>
      <c r="D1007" s="447"/>
      <c r="E1007" s="447"/>
      <c r="F1007" s="447"/>
      <c r="G1007" s="447"/>
      <c r="H1007" s="447"/>
      <c r="I1007" s="448"/>
      <c r="J1007" s="155"/>
      <c r="L1007" s="178"/>
      <c r="M1007" s="179"/>
      <c r="N1007" s="180"/>
      <c r="O1007" s="179"/>
    </row>
    <row r="1008" spans="1:15" s="164" customFormat="1" ht="15" x14ac:dyDescent="0.25">
      <c r="A1008" s="155"/>
      <c r="B1008" s="182"/>
      <c r="C1008" s="168"/>
      <c r="D1008" s="169"/>
      <c r="E1008" s="170"/>
      <c r="F1008" s="169"/>
      <c r="G1008" s="169"/>
      <c r="H1008" s="169"/>
      <c r="J1008" s="155"/>
      <c r="L1008" s="178"/>
      <c r="M1008" s="179"/>
      <c r="N1008" s="180"/>
      <c r="O1008" s="179"/>
    </row>
    <row r="1009" spans="1:15" x14ac:dyDescent="0.25">
      <c r="A1009" s="155"/>
      <c r="G1009" s="127" t="str">
        <f>IF('F0 Etat des lieux '!$C$13="","",'F0 Etat des lieux '!$C$13)</f>
        <v/>
      </c>
    </row>
    <row r="1010" spans="1:15" x14ac:dyDescent="0.25">
      <c r="A1010" s="155"/>
      <c r="G1010" s="127" t="str">
        <f>IF('F0 Etat des lieux '!$C$14="","",'F0 Etat des lieux '!$C$14)</f>
        <v/>
      </c>
    </row>
    <row r="1011" spans="1:15" x14ac:dyDescent="0.25">
      <c r="A1011" s="155"/>
    </row>
    <row r="1012" spans="1:15" x14ac:dyDescent="0.25">
      <c r="A1012" s="155"/>
    </row>
    <row r="1013" spans="1:15" ht="15.75" x14ac:dyDescent="0.25">
      <c r="A1013" s="155"/>
      <c r="D1013" s="452" t="s">
        <v>200</v>
      </c>
      <c r="E1013" s="453"/>
      <c r="F1013" s="453"/>
      <c r="G1013" s="453"/>
      <c r="H1013" s="453"/>
      <c r="I1013" s="454"/>
      <c r="N1013" s="183"/>
      <c r="O1013" s="184"/>
    </row>
    <row r="1014" spans="1:15" x14ac:dyDescent="0.25">
      <c r="A1014" s="155"/>
      <c r="B1014" s="126">
        <f>B958+1</f>
        <v>19</v>
      </c>
      <c r="D1014" s="137"/>
      <c r="E1014" s="138"/>
      <c r="F1014" s="138"/>
      <c r="G1014" s="138"/>
      <c r="H1014" s="138"/>
      <c r="I1014" s="139"/>
    </row>
    <row r="1015" spans="1:15" x14ac:dyDescent="0.25">
      <c r="A1015" s="155"/>
      <c r="D1015" s="140" t="str">
        <f>"Fiche action n° "&amp;B1014</f>
        <v>Fiche action n° 19</v>
      </c>
      <c r="E1015" s="138"/>
      <c r="F1015" s="138"/>
      <c r="G1015" s="138"/>
      <c r="H1015" s="138"/>
      <c r="I1015" s="139"/>
    </row>
    <row r="1016" spans="1:15" ht="15.75" x14ac:dyDescent="0.25">
      <c r="A1016" s="155"/>
      <c r="D1016" s="141" t="s">
        <v>201</v>
      </c>
      <c r="E1016" s="455" t="str">
        <f>IF(ISNA(VLOOKUP(D1015,'F2 Objectifs'!$A$1:$F$82,2,FALSE)),"",VLOOKUP(D1015,'F2 Objectifs'!$A$1:$F$82,2,FALSE))</f>
        <v>Etc.</v>
      </c>
      <c r="F1016" s="455"/>
      <c r="G1016" s="455"/>
      <c r="H1016" s="455"/>
      <c r="I1016" s="456"/>
    </row>
    <row r="1017" spans="1:15" ht="13.5" thickBot="1" x14ac:dyDescent="0.3">
      <c r="A1017" s="155"/>
    </row>
    <row r="1018" spans="1:15" ht="20.100000000000001" customHeight="1" x14ac:dyDescent="0.25">
      <c r="A1018" s="155"/>
      <c r="B1018" s="449" t="str">
        <f>IF(ISNA(VLOOKUP(D1015,'F2 Objectifs'!$A$1:$F$82,3,FALSE)),"",VLOOKUP(D1015,'F2 Objectifs'!$A$1:$F$82,3,FALSE))</f>
        <v xml:space="preserve">Axe 2 : construire la continuité pédagogique et éducative du parcours de chaque élève  </v>
      </c>
      <c r="C1018" s="450"/>
      <c r="D1018" s="450"/>
      <c r="E1018" s="450"/>
      <c r="F1018" s="450"/>
      <c r="G1018" s="450"/>
      <c r="H1018" s="450"/>
      <c r="I1018" s="451"/>
    </row>
    <row r="1019" spans="1:15" ht="20.100000000000001" customHeight="1" x14ac:dyDescent="0.25">
      <c r="A1019" s="155"/>
      <c r="B1019" s="142" t="s">
        <v>220</v>
      </c>
      <c r="C1019" s="457" t="str">
        <f>IF(ISNA(VLOOKUP(D1015,'F2 Objectifs'!$A$1:$F$82,4,FALSE)),"",VLOOKUP(D1015,'F2 Objectifs'!$A$1:$F$82,4,FALSE))</f>
        <v>Objectif 1 de l'axe 2</v>
      </c>
      <c r="D1019" s="457"/>
      <c r="E1019" s="457"/>
      <c r="F1019" s="457"/>
      <c r="G1019" s="457"/>
      <c r="H1019" s="457"/>
      <c r="I1019" s="458"/>
    </row>
    <row r="1020" spans="1:15" ht="20.100000000000001" customHeight="1" thickBot="1" x14ac:dyDescent="0.3">
      <c r="A1020" s="155"/>
      <c r="B1020" s="143" t="s">
        <v>221</v>
      </c>
      <c r="C1020" s="459" t="str">
        <f>IF(ISNA(VLOOKUP(D1015,'F2 Objectifs'!$A$1:$F$82,5,FALSE)),"",VLOOKUP(D1015,'F2 Objectifs'!$A$1:$F$82,5,FALSE))</f>
        <v>Indicateur de l'objectif 1 de l'axe 2</v>
      </c>
      <c r="D1020" s="459"/>
      <c r="E1020" s="459"/>
      <c r="F1020" s="459"/>
      <c r="G1020" s="459"/>
      <c r="H1020" s="459"/>
      <c r="I1020" s="460"/>
    </row>
    <row r="1021" spans="1:15" s="146" customFormat="1" thickBot="1" x14ac:dyDescent="0.3">
      <c r="A1021" s="155"/>
      <c r="B1021" s="144"/>
      <c r="C1021" s="145"/>
      <c r="D1021" s="145"/>
      <c r="E1021" s="145"/>
      <c r="F1021" s="145"/>
      <c r="G1021" s="145"/>
      <c r="L1021" s="186"/>
      <c r="M1021" s="129"/>
      <c r="N1021" s="130"/>
      <c r="O1021" s="129"/>
    </row>
    <row r="1022" spans="1:15" ht="13.5" customHeight="1" x14ac:dyDescent="0.25">
      <c r="A1022" s="155"/>
      <c r="B1022" s="147"/>
      <c r="C1022" s="467" t="s">
        <v>223</v>
      </c>
      <c r="D1022" s="468"/>
      <c r="E1022" s="468"/>
      <c r="F1022" s="468"/>
      <c r="G1022" s="468"/>
      <c r="H1022" s="469"/>
    </row>
    <row r="1023" spans="1:15" ht="20.100000000000001" customHeight="1" x14ac:dyDescent="0.25">
      <c r="A1023" s="155"/>
      <c r="C1023" s="148" t="s">
        <v>202</v>
      </c>
      <c r="D1023" s="149" t="s">
        <v>203</v>
      </c>
      <c r="E1023" s="149" t="s">
        <v>204</v>
      </c>
      <c r="F1023" s="149" t="s">
        <v>205</v>
      </c>
      <c r="G1023" s="149" t="s">
        <v>206</v>
      </c>
      <c r="H1023" s="465" t="s">
        <v>222</v>
      </c>
    </row>
    <row r="1024" spans="1:15" ht="20.100000000000001" customHeight="1" x14ac:dyDescent="0.25">
      <c r="A1024" s="155"/>
      <c r="C1024" s="148" t="s">
        <v>207</v>
      </c>
      <c r="D1024" s="149" t="s">
        <v>208</v>
      </c>
      <c r="E1024" s="149" t="s">
        <v>209</v>
      </c>
      <c r="F1024" s="149" t="s">
        <v>210</v>
      </c>
      <c r="G1024" s="149" t="s">
        <v>219</v>
      </c>
      <c r="H1024" s="466"/>
    </row>
    <row r="1025" spans="1:15" ht="20.100000000000001" customHeight="1" thickBot="1" x14ac:dyDescent="0.3">
      <c r="A1025" s="155"/>
      <c r="C1025" s="150"/>
      <c r="D1025" s="151"/>
      <c r="E1025" s="152" t="s">
        <v>211</v>
      </c>
      <c r="F1025" s="153"/>
      <c r="G1025" s="151"/>
      <c r="H1025" s="154"/>
    </row>
    <row r="1026" spans="1:15" s="155" customFormat="1" thickBot="1" x14ac:dyDescent="0.3">
      <c r="C1026" s="156"/>
      <c r="D1026" s="157"/>
      <c r="E1026" s="158"/>
      <c r="F1026" s="157"/>
      <c r="G1026" s="157"/>
      <c r="H1026" s="157"/>
      <c r="L1026" s="187"/>
      <c r="M1026" s="179"/>
      <c r="N1026" s="180"/>
      <c r="O1026" s="179"/>
    </row>
    <row r="1027" spans="1:15" s="164" customFormat="1" ht="15" x14ac:dyDescent="0.25">
      <c r="A1027" s="155"/>
      <c r="B1027" s="159" t="s">
        <v>212</v>
      </c>
      <c r="C1027" s="160"/>
      <c r="D1027" s="161"/>
      <c r="E1027" s="162"/>
      <c r="F1027" s="161"/>
      <c r="G1027" s="161"/>
      <c r="H1027" s="161"/>
      <c r="I1027" s="163"/>
      <c r="J1027" s="155"/>
      <c r="L1027" s="178"/>
      <c r="M1027" s="179"/>
      <c r="N1027" s="180"/>
      <c r="O1027" s="179"/>
    </row>
    <row r="1028" spans="1:15" s="164" customFormat="1" ht="15" customHeight="1" x14ac:dyDescent="0.25">
      <c r="A1028" s="255"/>
      <c r="B1028" s="440"/>
      <c r="C1028" s="441"/>
      <c r="D1028" s="441"/>
      <c r="E1028" s="441"/>
      <c r="F1028" s="441"/>
      <c r="G1028" s="441"/>
      <c r="H1028" s="441"/>
      <c r="I1028" s="442"/>
      <c r="J1028" s="155"/>
      <c r="L1028" s="178"/>
      <c r="M1028" s="179"/>
      <c r="N1028" s="180"/>
      <c r="O1028" s="179"/>
    </row>
    <row r="1029" spans="1:15" s="164" customFormat="1" ht="15" customHeight="1" x14ac:dyDescent="0.25">
      <c r="A1029" s="255"/>
      <c r="B1029" s="440"/>
      <c r="C1029" s="441"/>
      <c r="D1029" s="441"/>
      <c r="E1029" s="441"/>
      <c r="F1029" s="441"/>
      <c r="G1029" s="441"/>
      <c r="H1029" s="441"/>
      <c r="I1029" s="442"/>
      <c r="J1029" s="155"/>
      <c r="L1029" s="178"/>
      <c r="M1029" s="179"/>
      <c r="N1029" s="180"/>
      <c r="O1029" s="179"/>
    </row>
    <row r="1030" spans="1:15" s="164" customFormat="1" ht="15" customHeight="1" x14ac:dyDescent="0.25">
      <c r="A1030" s="255"/>
      <c r="B1030" s="440"/>
      <c r="C1030" s="441"/>
      <c r="D1030" s="441"/>
      <c r="E1030" s="441"/>
      <c r="F1030" s="441"/>
      <c r="G1030" s="441"/>
      <c r="H1030" s="441"/>
      <c r="I1030" s="442"/>
      <c r="J1030" s="155"/>
      <c r="L1030" s="178"/>
      <c r="M1030" s="179"/>
      <c r="N1030" s="180"/>
      <c r="O1030" s="179"/>
    </row>
    <row r="1031" spans="1:15" s="164" customFormat="1" ht="15" customHeight="1" x14ac:dyDescent="0.25">
      <c r="A1031" s="255"/>
      <c r="B1031" s="440"/>
      <c r="C1031" s="441"/>
      <c r="D1031" s="441"/>
      <c r="E1031" s="441"/>
      <c r="F1031" s="441"/>
      <c r="G1031" s="441"/>
      <c r="H1031" s="441"/>
      <c r="I1031" s="442"/>
      <c r="J1031" s="155"/>
      <c r="L1031" s="178"/>
      <c r="M1031" s="179"/>
      <c r="N1031" s="180"/>
      <c r="O1031" s="179"/>
    </row>
    <row r="1032" spans="1:15" s="164" customFormat="1" ht="12.75" customHeight="1" x14ac:dyDescent="0.25">
      <c r="A1032" s="255"/>
      <c r="B1032" s="443"/>
      <c r="C1032" s="444"/>
      <c r="D1032" s="444"/>
      <c r="E1032" s="444"/>
      <c r="F1032" s="444"/>
      <c r="G1032" s="444"/>
      <c r="H1032" s="444"/>
      <c r="I1032" s="445"/>
      <c r="J1032" s="155"/>
      <c r="L1032" s="178"/>
      <c r="M1032" s="179"/>
      <c r="N1032" s="180"/>
      <c r="O1032" s="179"/>
    </row>
    <row r="1033" spans="1:15" s="164" customFormat="1" ht="15" x14ac:dyDescent="0.25">
      <c r="A1033" s="155"/>
      <c r="B1033" s="167" t="s">
        <v>213</v>
      </c>
      <c r="C1033" s="168"/>
      <c r="D1033" s="169"/>
      <c r="E1033" s="170"/>
      <c r="F1033" s="169"/>
      <c r="G1033" s="169"/>
      <c r="H1033" s="169"/>
      <c r="I1033" s="171"/>
      <c r="J1033" s="155"/>
      <c r="L1033" s="178"/>
      <c r="M1033" s="179"/>
      <c r="N1033" s="180"/>
      <c r="O1033" s="179"/>
    </row>
    <row r="1034" spans="1:15" s="164" customFormat="1" ht="12.75" customHeight="1" x14ac:dyDescent="0.25">
      <c r="A1034" s="255"/>
      <c r="B1034" s="440"/>
      <c r="C1034" s="441"/>
      <c r="D1034" s="441"/>
      <c r="E1034" s="441"/>
      <c r="F1034" s="441"/>
      <c r="G1034" s="441"/>
      <c r="H1034" s="441"/>
      <c r="I1034" s="442"/>
      <c r="J1034" s="155"/>
      <c r="L1034" s="178"/>
      <c r="M1034" s="179"/>
      <c r="N1034" s="180"/>
      <c r="O1034" s="179"/>
    </row>
    <row r="1035" spans="1:15" s="164" customFormat="1" ht="12.75" customHeight="1" x14ac:dyDescent="0.25">
      <c r="A1035" s="255"/>
      <c r="B1035" s="440"/>
      <c r="C1035" s="441"/>
      <c r="D1035" s="441"/>
      <c r="E1035" s="441"/>
      <c r="F1035" s="441"/>
      <c r="G1035" s="441"/>
      <c r="H1035" s="441"/>
      <c r="I1035" s="442"/>
      <c r="J1035" s="155"/>
      <c r="L1035" s="178"/>
      <c r="M1035" s="179"/>
      <c r="N1035" s="180"/>
      <c r="O1035" s="179"/>
    </row>
    <row r="1036" spans="1:15" s="164" customFormat="1" ht="12.75" customHeight="1" x14ac:dyDescent="0.25">
      <c r="A1036" s="255"/>
      <c r="B1036" s="440"/>
      <c r="C1036" s="441"/>
      <c r="D1036" s="441"/>
      <c r="E1036" s="441"/>
      <c r="F1036" s="441"/>
      <c r="G1036" s="441"/>
      <c r="H1036" s="441"/>
      <c r="I1036" s="442"/>
      <c r="J1036" s="155"/>
      <c r="L1036" s="178"/>
      <c r="M1036" s="179"/>
      <c r="N1036" s="180"/>
      <c r="O1036" s="179"/>
    </row>
    <row r="1037" spans="1:15" s="164" customFormat="1" ht="12.75" customHeight="1" x14ac:dyDescent="0.25">
      <c r="A1037" s="255"/>
      <c r="B1037" s="440"/>
      <c r="C1037" s="441"/>
      <c r="D1037" s="441"/>
      <c r="E1037" s="441"/>
      <c r="F1037" s="441"/>
      <c r="G1037" s="441"/>
      <c r="H1037" s="441"/>
      <c r="I1037" s="442"/>
      <c r="J1037" s="155"/>
      <c r="L1037" s="178"/>
      <c r="M1037" s="179"/>
      <c r="N1037" s="180"/>
      <c r="O1037" s="179"/>
    </row>
    <row r="1038" spans="1:15" s="164" customFormat="1" ht="12.75" customHeight="1" x14ac:dyDescent="0.25">
      <c r="A1038" s="255"/>
      <c r="B1038" s="443"/>
      <c r="C1038" s="444"/>
      <c r="D1038" s="444"/>
      <c r="E1038" s="444"/>
      <c r="F1038" s="444"/>
      <c r="G1038" s="444"/>
      <c r="H1038" s="444"/>
      <c r="I1038" s="445"/>
      <c r="J1038" s="155"/>
      <c r="L1038" s="178"/>
      <c r="M1038" s="179"/>
      <c r="N1038" s="180"/>
      <c r="O1038" s="179"/>
    </row>
    <row r="1039" spans="1:15" s="164" customFormat="1" ht="12.75" customHeight="1" x14ac:dyDescent="0.3">
      <c r="A1039" s="155"/>
      <c r="B1039" s="167" t="s">
        <v>214</v>
      </c>
      <c r="C1039" s="168"/>
      <c r="D1039" s="169"/>
      <c r="E1039" s="170"/>
      <c r="F1039" s="169"/>
      <c r="G1039" s="169"/>
      <c r="H1039" s="169"/>
      <c r="I1039" s="171"/>
      <c r="J1039" s="155"/>
      <c r="L1039" s="178"/>
      <c r="M1039" s="179"/>
      <c r="N1039" s="180"/>
      <c r="O1039" s="179"/>
    </row>
    <row r="1040" spans="1:15" s="164" customFormat="1" ht="12.75" customHeight="1" x14ac:dyDescent="0.25">
      <c r="A1040" s="255"/>
      <c r="B1040" s="440"/>
      <c r="C1040" s="441"/>
      <c r="D1040" s="441"/>
      <c r="E1040" s="441"/>
      <c r="F1040" s="441"/>
      <c r="G1040" s="441"/>
      <c r="H1040" s="441"/>
      <c r="I1040" s="442"/>
      <c r="J1040" s="155"/>
      <c r="L1040" s="178"/>
      <c r="M1040" s="179"/>
      <c r="N1040" s="180"/>
      <c r="O1040" s="179"/>
    </row>
    <row r="1041" spans="1:15" s="164" customFormat="1" ht="12.75" customHeight="1" x14ac:dyDescent="0.25">
      <c r="A1041" s="255"/>
      <c r="B1041" s="440"/>
      <c r="C1041" s="441"/>
      <c r="D1041" s="441"/>
      <c r="E1041" s="441"/>
      <c r="F1041" s="441"/>
      <c r="G1041" s="441"/>
      <c r="H1041" s="441"/>
      <c r="I1041" s="442"/>
      <c r="J1041" s="155"/>
      <c r="L1041" s="178"/>
      <c r="M1041" s="179"/>
      <c r="N1041" s="180"/>
      <c r="O1041" s="179"/>
    </row>
    <row r="1042" spans="1:15" s="164" customFormat="1" ht="12.75" customHeight="1" x14ac:dyDescent="0.25">
      <c r="A1042" s="255"/>
      <c r="B1042" s="440"/>
      <c r="C1042" s="441"/>
      <c r="D1042" s="441"/>
      <c r="E1042" s="441"/>
      <c r="F1042" s="441"/>
      <c r="G1042" s="441"/>
      <c r="H1042" s="441"/>
      <c r="I1042" s="442"/>
      <c r="J1042" s="155"/>
      <c r="L1042" s="178"/>
      <c r="M1042" s="179"/>
      <c r="N1042" s="180"/>
      <c r="O1042" s="179"/>
    </row>
    <row r="1043" spans="1:15" s="164" customFormat="1" ht="12.75" customHeight="1" x14ac:dyDescent="0.25">
      <c r="A1043" s="255"/>
      <c r="B1043" s="440"/>
      <c r="C1043" s="441"/>
      <c r="D1043" s="441"/>
      <c r="E1043" s="441"/>
      <c r="F1043" s="441"/>
      <c r="G1043" s="441"/>
      <c r="H1043" s="441"/>
      <c r="I1043" s="442"/>
      <c r="J1043" s="155"/>
      <c r="L1043" s="178"/>
      <c r="M1043" s="179"/>
      <c r="N1043" s="180"/>
      <c r="O1043" s="179"/>
    </row>
    <row r="1044" spans="1:15" s="164" customFormat="1" ht="12.75" customHeight="1" x14ac:dyDescent="0.25">
      <c r="A1044" s="255"/>
      <c r="B1044" s="443"/>
      <c r="C1044" s="444"/>
      <c r="D1044" s="444"/>
      <c r="E1044" s="444"/>
      <c r="F1044" s="444"/>
      <c r="G1044" s="444"/>
      <c r="H1044" s="444"/>
      <c r="I1044" s="445"/>
      <c r="J1044" s="155"/>
      <c r="L1044" s="178"/>
      <c r="M1044" s="179"/>
      <c r="N1044" s="180"/>
      <c r="O1044" s="179"/>
    </row>
    <row r="1045" spans="1:15" s="164" customFormat="1" ht="15" x14ac:dyDescent="0.25">
      <c r="A1045" s="155"/>
      <c r="B1045" s="173" t="s">
        <v>215</v>
      </c>
      <c r="C1045" s="174"/>
      <c r="D1045" s="174"/>
      <c r="E1045" s="174"/>
      <c r="F1045" s="174"/>
      <c r="G1045" s="174"/>
      <c r="H1045" s="174"/>
      <c r="I1045" s="175"/>
      <c r="J1045" s="155"/>
      <c r="L1045" s="178"/>
      <c r="M1045" s="179"/>
      <c r="N1045" s="180"/>
      <c r="O1045" s="179"/>
    </row>
    <row r="1046" spans="1:15" s="164" customFormat="1" ht="15" x14ac:dyDescent="0.25">
      <c r="A1046" s="155"/>
      <c r="B1046" s="176" t="s">
        <v>216</v>
      </c>
      <c r="C1046" s="168"/>
      <c r="D1046" s="169"/>
      <c r="E1046" s="170"/>
      <c r="F1046" s="169"/>
      <c r="G1046" s="169"/>
      <c r="H1046" s="169"/>
      <c r="I1046" s="171"/>
      <c r="J1046" s="155"/>
      <c r="L1046" s="178"/>
      <c r="M1046" s="179"/>
      <c r="N1046" s="180"/>
      <c r="O1046" s="179"/>
    </row>
    <row r="1047" spans="1:15" s="164" customFormat="1" ht="12.75" customHeight="1" x14ac:dyDescent="0.25">
      <c r="A1047" s="255"/>
      <c r="B1047" s="440"/>
      <c r="C1047" s="441"/>
      <c r="D1047" s="441"/>
      <c r="E1047" s="441"/>
      <c r="F1047" s="441"/>
      <c r="G1047" s="441"/>
      <c r="H1047" s="441"/>
      <c r="I1047" s="442"/>
      <c r="J1047" s="155"/>
      <c r="L1047" s="178"/>
      <c r="M1047" s="179"/>
      <c r="N1047" s="180"/>
      <c r="O1047" s="179"/>
    </row>
    <row r="1048" spans="1:15" s="164" customFormat="1" ht="12.75" customHeight="1" x14ac:dyDescent="0.25">
      <c r="A1048" s="255"/>
      <c r="B1048" s="440"/>
      <c r="C1048" s="441"/>
      <c r="D1048" s="441"/>
      <c r="E1048" s="441"/>
      <c r="F1048" s="441"/>
      <c r="G1048" s="441"/>
      <c r="H1048" s="441"/>
      <c r="I1048" s="442"/>
      <c r="J1048" s="155"/>
      <c r="L1048" s="178"/>
      <c r="M1048" s="179"/>
      <c r="N1048" s="180"/>
      <c r="O1048" s="179"/>
    </row>
    <row r="1049" spans="1:15" s="164" customFormat="1" ht="12.75" customHeight="1" x14ac:dyDescent="0.25">
      <c r="A1049" s="255"/>
      <c r="B1049" s="440"/>
      <c r="C1049" s="441"/>
      <c r="D1049" s="441"/>
      <c r="E1049" s="441"/>
      <c r="F1049" s="441"/>
      <c r="G1049" s="441"/>
      <c r="H1049" s="441"/>
      <c r="I1049" s="442"/>
      <c r="J1049" s="155"/>
      <c r="L1049" s="178"/>
      <c r="M1049" s="179"/>
      <c r="N1049" s="180"/>
      <c r="O1049" s="179"/>
    </row>
    <row r="1050" spans="1:15" s="164" customFormat="1" ht="12.75" customHeight="1" x14ac:dyDescent="0.25">
      <c r="A1050" s="255"/>
      <c r="B1050" s="440"/>
      <c r="C1050" s="441"/>
      <c r="D1050" s="441"/>
      <c r="E1050" s="441"/>
      <c r="F1050" s="441"/>
      <c r="G1050" s="441"/>
      <c r="H1050" s="441"/>
      <c r="I1050" s="442"/>
      <c r="J1050" s="155"/>
      <c r="L1050" s="178"/>
      <c r="M1050" s="179"/>
      <c r="N1050" s="180"/>
      <c r="O1050" s="179"/>
    </row>
    <row r="1051" spans="1:15" s="164" customFormat="1" ht="12.75" customHeight="1" x14ac:dyDescent="0.25">
      <c r="A1051" s="255"/>
      <c r="B1051" s="443"/>
      <c r="C1051" s="444"/>
      <c r="D1051" s="444"/>
      <c r="E1051" s="444"/>
      <c r="F1051" s="444"/>
      <c r="G1051" s="444"/>
      <c r="H1051" s="444"/>
      <c r="I1051" s="445"/>
      <c r="J1051" s="155"/>
      <c r="L1051" s="178"/>
      <c r="M1051" s="179"/>
      <c r="N1051" s="180"/>
      <c r="O1051" s="179"/>
    </row>
    <row r="1052" spans="1:15" s="164" customFormat="1" ht="12.75" customHeight="1" x14ac:dyDescent="0.25">
      <c r="A1052" s="155"/>
      <c r="B1052" s="181" t="s">
        <v>217</v>
      </c>
      <c r="C1052" s="168"/>
      <c r="D1052" s="169"/>
      <c r="E1052" s="170"/>
      <c r="F1052" s="169"/>
      <c r="G1052" s="169"/>
      <c r="H1052" s="169"/>
      <c r="I1052" s="171"/>
      <c r="J1052" s="155"/>
      <c r="L1052" s="178"/>
      <c r="M1052" s="179"/>
      <c r="N1052" s="180"/>
      <c r="O1052" s="179"/>
    </row>
    <row r="1053" spans="1:15" s="164" customFormat="1" ht="12.75" customHeight="1" x14ac:dyDescent="0.25">
      <c r="A1053" s="255"/>
      <c r="B1053" s="440"/>
      <c r="C1053" s="441"/>
      <c r="D1053" s="441"/>
      <c r="E1053" s="441"/>
      <c r="F1053" s="441"/>
      <c r="G1053" s="441"/>
      <c r="H1053" s="441"/>
      <c r="I1053" s="442"/>
      <c r="J1053" s="155"/>
      <c r="L1053" s="178"/>
      <c r="M1053" s="179"/>
      <c r="N1053" s="180"/>
      <c r="O1053" s="179"/>
    </row>
    <row r="1054" spans="1:15" s="164" customFormat="1" ht="12.75" customHeight="1" x14ac:dyDescent="0.25">
      <c r="A1054" s="255"/>
      <c r="B1054" s="440"/>
      <c r="C1054" s="441"/>
      <c r="D1054" s="441"/>
      <c r="E1054" s="441"/>
      <c r="F1054" s="441"/>
      <c r="G1054" s="441"/>
      <c r="H1054" s="441"/>
      <c r="I1054" s="442"/>
      <c r="J1054" s="155"/>
      <c r="L1054" s="178"/>
      <c r="M1054" s="179"/>
      <c r="N1054" s="180"/>
      <c r="O1054" s="179"/>
    </row>
    <row r="1055" spans="1:15" s="164" customFormat="1" ht="12.75" customHeight="1" x14ac:dyDescent="0.25">
      <c r="A1055" s="255"/>
      <c r="B1055" s="440"/>
      <c r="C1055" s="441"/>
      <c r="D1055" s="441"/>
      <c r="E1055" s="441"/>
      <c r="F1055" s="441"/>
      <c r="G1055" s="441"/>
      <c r="H1055" s="441"/>
      <c r="I1055" s="442"/>
      <c r="J1055" s="155"/>
      <c r="L1055" s="178"/>
      <c r="M1055" s="179"/>
      <c r="N1055" s="180"/>
      <c r="O1055" s="179"/>
    </row>
    <row r="1056" spans="1:15" s="164" customFormat="1" ht="12.75" customHeight="1" x14ac:dyDescent="0.25">
      <c r="A1056" s="255"/>
      <c r="B1056" s="440"/>
      <c r="C1056" s="441"/>
      <c r="D1056" s="441"/>
      <c r="E1056" s="441"/>
      <c r="F1056" s="441"/>
      <c r="G1056" s="441"/>
      <c r="H1056" s="441"/>
      <c r="I1056" s="442"/>
      <c r="J1056" s="155"/>
      <c r="L1056" s="178"/>
      <c r="M1056" s="179"/>
      <c r="N1056" s="180"/>
      <c r="O1056" s="179"/>
    </row>
    <row r="1057" spans="1:15" s="164" customFormat="1" ht="12.75" customHeight="1" x14ac:dyDescent="0.25">
      <c r="A1057" s="255"/>
      <c r="B1057" s="443"/>
      <c r="C1057" s="444"/>
      <c r="D1057" s="444"/>
      <c r="E1057" s="444"/>
      <c r="F1057" s="444"/>
      <c r="G1057" s="444"/>
      <c r="H1057" s="444"/>
      <c r="I1057" s="445"/>
      <c r="J1057" s="155"/>
      <c r="L1057" s="178"/>
      <c r="M1057" s="179"/>
      <c r="N1057" s="180"/>
      <c r="O1057" s="179"/>
    </row>
    <row r="1058" spans="1:15" s="164" customFormat="1" ht="12.75" customHeight="1" x14ac:dyDescent="0.25">
      <c r="A1058" s="155"/>
      <c r="B1058" s="167" t="s">
        <v>218</v>
      </c>
      <c r="C1058" s="168"/>
      <c r="D1058" s="169"/>
      <c r="E1058" s="170"/>
      <c r="F1058" s="169"/>
      <c r="G1058" s="169"/>
      <c r="H1058" s="169"/>
      <c r="I1058" s="171"/>
      <c r="J1058" s="155"/>
      <c r="L1058" s="178"/>
      <c r="M1058" s="179"/>
      <c r="N1058" s="180"/>
      <c r="O1058" s="179"/>
    </row>
    <row r="1059" spans="1:15" s="164" customFormat="1" ht="12.75" customHeight="1" x14ac:dyDescent="0.25">
      <c r="A1059" s="255"/>
      <c r="B1059" s="440"/>
      <c r="C1059" s="441"/>
      <c r="D1059" s="441"/>
      <c r="E1059" s="441"/>
      <c r="F1059" s="441"/>
      <c r="G1059" s="441"/>
      <c r="H1059" s="441"/>
      <c r="I1059" s="442"/>
      <c r="J1059" s="155"/>
      <c r="L1059" s="178"/>
      <c r="M1059" s="179"/>
      <c r="N1059" s="180"/>
      <c r="O1059" s="179"/>
    </row>
    <row r="1060" spans="1:15" s="164" customFormat="1" ht="12.75" customHeight="1" x14ac:dyDescent="0.25">
      <c r="A1060" s="255"/>
      <c r="B1060" s="440"/>
      <c r="C1060" s="441"/>
      <c r="D1060" s="441"/>
      <c r="E1060" s="441"/>
      <c r="F1060" s="441"/>
      <c r="G1060" s="441"/>
      <c r="H1060" s="441"/>
      <c r="I1060" s="442"/>
      <c r="J1060" s="155"/>
      <c r="L1060" s="178"/>
      <c r="M1060" s="179"/>
      <c r="N1060" s="180"/>
      <c r="O1060" s="179"/>
    </row>
    <row r="1061" spans="1:15" s="164" customFormat="1" ht="12.75" customHeight="1" x14ac:dyDescent="0.25">
      <c r="A1061" s="255"/>
      <c r="B1061" s="440"/>
      <c r="C1061" s="441"/>
      <c r="D1061" s="441"/>
      <c r="E1061" s="441"/>
      <c r="F1061" s="441"/>
      <c r="G1061" s="441"/>
      <c r="H1061" s="441"/>
      <c r="I1061" s="442"/>
      <c r="J1061" s="155"/>
      <c r="L1061" s="178"/>
      <c r="M1061" s="179"/>
      <c r="N1061" s="180"/>
      <c r="O1061" s="179"/>
    </row>
    <row r="1062" spans="1:15" s="164" customFormat="1" ht="12.75" customHeight="1" x14ac:dyDescent="0.25">
      <c r="A1062" s="255"/>
      <c r="B1062" s="440"/>
      <c r="C1062" s="441"/>
      <c r="D1062" s="441"/>
      <c r="E1062" s="441"/>
      <c r="F1062" s="441"/>
      <c r="G1062" s="441"/>
      <c r="H1062" s="441"/>
      <c r="I1062" s="442"/>
      <c r="J1062" s="155"/>
      <c r="L1062" s="178"/>
      <c r="M1062" s="179"/>
      <c r="N1062" s="180"/>
      <c r="O1062" s="179"/>
    </row>
    <row r="1063" spans="1:15" s="164" customFormat="1" ht="13.5" customHeight="1" thickBot="1" x14ac:dyDescent="0.3">
      <c r="A1063" s="255"/>
      <c r="B1063" s="446"/>
      <c r="C1063" s="447"/>
      <c r="D1063" s="447"/>
      <c r="E1063" s="447"/>
      <c r="F1063" s="447"/>
      <c r="G1063" s="447"/>
      <c r="H1063" s="447"/>
      <c r="I1063" s="448"/>
      <c r="J1063" s="155"/>
      <c r="L1063" s="178"/>
      <c r="M1063" s="179"/>
      <c r="N1063" s="180"/>
      <c r="O1063" s="179"/>
    </row>
    <row r="1064" spans="1:15" s="164" customFormat="1" ht="15" x14ac:dyDescent="0.25">
      <c r="A1064" s="155"/>
      <c r="B1064" s="182"/>
      <c r="C1064" s="168"/>
      <c r="D1064" s="169"/>
      <c r="E1064" s="170"/>
      <c r="F1064" s="169"/>
      <c r="G1064" s="169"/>
      <c r="H1064" s="169"/>
      <c r="J1064" s="155"/>
      <c r="L1064" s="178"/>
      <c r="M1064" s="179"/>
      <c r="N1064" s="180"/>
      <c r="O1064" s="179"/>
    </row>
    <row r="1065" spans="1:15" x14ac:dyDescent="0.25">
      <c r="A1065" s="155"/>
      <c r="G1065" s="127" t="str">
        <f>IF('F0 Etat des lieux '!$C$13="","",'F0 Etat des lieux '!$C$13)</f>
        <v/>
      </c>
    </row>
    <row r="1066" spans="1:15" x14ac:dyDescent="0.25">
      <c r="A1066" s="155"/>
      <c r="G1066" s="127" t="str">
        <f>IF('F0 Etat des lieux '!$C$14="","",'F0 Etat des lieux '!$C$14)</f>
        <v/>
      </c>
    </row>
    <row r="1067" spans="1:15" x14ac:dyDescent="0.25">
      <c r="A1067" s="155"/>
    </row>
    <row r="1068" spans="1:15" x14ac:dyDescent="0.25">
      <c r="A1068" s="155"/>
    </row>
    <row r="1069" spans="1:15" ht="15.75" x14ac:dyDescent="0.25">
      <c r="A1069" s="155"/>
      <c r="D1069" s="452" t="s">
        <v>200</v>
      </c>
      <c r="E1069" s="453"/>
      <c r="F1069" s="453"/>
      <c r="G1069" s="453"/>
      <c r="H1069" s="453"/>
      <c r="I1069" s="454"/>
      <c r="N1069" s="183"/>
      <c r="O1069" s="184"/>
    </row>
    <row r="1070" spans="1:15" x14ac:dyDescent="0.25">
      <c r="A1070" s="155"/>
      <c r="B1070" s="126">
        <f>B1014+1</f>
        <v>20</v>
      </c>
      <c r="D1070" s="137"/>
      <c r="E1070" s="138"/>
      <c r="F1070" s="138"/>
      <c r="G1070" s="138"/>
      <c r="H1070" s="138"/>
      <c r="I1070" s="139"/>
    </row>
    <row r="1071" spans="1:15" x14ac:dyDescent="0.25">
      <c r="A1071" s="155"/>
      <c r="D1071" s="140" t="str">
        <f>"Fiche action n° "&amp;B1070</f>
        <v>Fiche action n° 20</v>
      </c>
      <c r="E1071" s="138"/>
      <c r="F1071" s="138"/>
      <c r="G1071" s="138"/>
      <c r="H1071" s="138"/>
      <c r="I1071" s="139"/>
    </row>
    <row r="1072" spans="1:15" ht="15.75" x14ac:dyDescent="0.25">
      <c r="A1072" s="155"/>
      <c r="D1072" s="141" t="s">
        <v>201</v>
      </c>
      <c r="E1072" s="455" t="str">
        <f>IF(ISNA(VLOOKUP(D1071,'F2 Objectifs'!$A$1:$F$82,2,FALSE)),"",VLOOKUP(D1071,'F2 Objectifs'!$A$1:$F$82,2,FALSE))</f>
        <v>Action 1 de l'objectif 2 de l'axe 2</v>
      </c>
      <c r="F1072" s="455"/>
      <c r="G1072" s="455"/>
      <c r="H1072" s="455"/>
      <c r="I1072" s="456"/>
    </row>
    <row r="1073" spans="1:15" ht="13.5" thickBot="1" x14ac:dyDescent="0.3">
      <c r="A1073" s="155"/>
    </row>
    <row r="1074" spans="1:15" ht="20.100000000000001" customHeight="1" x14ac:dyDescent="0.25">
      <c r="A1074" s="155"/>
      <c r="B1074" s="449" t="str">
        <f>IF(ISNA(VLOOKUP(D1071,'F2 Objectifs'!$A$1:$F$82,3,FALSE)),"",VLOOKUP(D1071,'F2 Objectifs'!$A$1:$F$82,3,FALSE))</f>
        <v xml:space="preserve">Axe 2 : construire la continuité pédagogique et éducative du parcours de chaque élève  </v>
      </c>
      <c r="C1074" s="450"/>
      <c r="D1074" s="450"/>
      <c r="E1074" s="450"/>
      <c r="F1074" s="450"/>
      <c r="G1074" s="450"/>
      <c r="H1074" s="450"/>
      <c r="I1074" s="451"/>
    </row>
    <row r="1075" spans="1:15" ht="20.100000000000001" customHeight="1" x14ac:dyDescent="0.25">
      <c r="A1075" s="155"/>
      <c r="B1075" s="142" t="s">
        <v>220</v>
      </c>
      <c r="C1075" s="457" t="str">
        <f>IF(ISNA(VLOOKUP(D1071,'F2 Objectifs'!$A$1:$F$82,4,FALSE)),"",VLOOKUP(D1071,'F2 Objectifs'!$A$1:$F$82,4,FALSE))</f>
        <v>Objectif 2 de l'axe 2</v>
      </c>
      <c r="D1075" s="457"/>
      <c r="E1075" s="457"/>
      <c r="F1075" s="457"/>
      <c r="G1075" s="457"/>
      <c r="H1075" s="457"/>
      <c r="I1075" s="458"/>
    </row>
    <row r="1076" spans="1:15" ht="20.100000000000001" customHeight="1" thickBot="1" x14ac:dyDescent="0.3">
      <c r="A1076" s="155"/>
      <c r="B1076" s="143" t="s">
        <v>221</v>
      </c>
      <c r="C1076" s="459" t="str">
        <f>IF(ISNA(VLOOKUP(D1071,'F2 Objectifs'!$A$1:$F$82,5,FALSE)),"",VLOOKUP(D1071,'F2 Objectifs'!$A$1:$F$82,5,FALSE))</f>
        <v>Indicateur de l'objectif 2 de l'axe 2</v>
      </c>
      <c r="D1076" s="459"/>
      <c r="E1076" s="459"/>
      <c r="F1076" s="459"/>
      <c r="G1076" s="459"/>
      <c r="H1076" s="459"/>
      <c r="I1076" s="460"/>
    </row>
    <row r="1077" spans="1:15" s="146" customFormat="1" thickBot="1" x14ac:dyDescent="0.3">
      <c r="A1077" s="155"/>
      <c r="B1077" s="144"/>
      <c r="C1077" s="145"/>
      <c r="D1077" s="145"/>
      <c r="E1077" s="145"/>
      <c r="F1077" s="145"/>
      <c r="G1077" s="145"/>
      <c r="L1077" s="186"/>
      <c r="M1077" s="129"/>
      <c r="N1077" s="130"/>
      <c r="O1077" s="129"/>
    </row>
    <row r="1078" spans="1:15" ht="13.5" customHeight="1" x14ac:dyDescent="0.25">
      <c r="A1078" s="155"/>
      <c r="B1078" s="147"/>
      <c r="C1078" s="467" t="s">
        <v>223</v>
      </c>
      <c r="D1078" s="468"/>
      <c r="E1078" s="468"/>
      <c r="F1078" s="468"/>
      <c r="G1078" s="468"/>
      <c r="H1078" s="469"/>
    </row>
    <row r="1079" spans="1:15" ht="20.100000000000001" customHeight="1" x14ac:dyDescent="0.25">
      <c r="A1079" s="155"/>
      <c r="C1079" s="148" t="s">
        <v>202</v>
      </c>
      <c r="D1079" s="149" t="s">
        <v>203</v>
      </c>
      <c r="E1079" s="149" t="s">
        <v>204</v>
      </c>
      <c r="F1079" s="149" t="s">
        <v>205</v>
      </c>
      <c r="G1079" s="149" t="s">
        <v>206</v>
      </c>
      <c r="H1079" s="465" t="s">
        <v>222</v>
      </c>
    </row>
    <row r="1080" spans="1:15" ht="20.100000000000001" customHeight="1" x14ac:dyDescent="0.25">
      <c r="A1080" s="155"/>
      <c r="C1080" s="148" t="s">
        <v>207</v>
      </c>
      <c r="D1080" s="149" t="s">
        <v>208</v>
      </c>
      <c r="E1080" s="149" t="s">
        <v>209</v>
      </c>
      <c r="F1080" s="149" t="s">
        <v>210</v>
      </c>
      <c r="G1080" s="149" t="s">
        <v>219</v>
      </c>
      <c r="H1080" s="466"/>
    </row>
    <row r="1081" spans="1:15" ht="20.100000000000001" customHeight="1" thickBot="1" x14ac:dyDescent="0.3">
      <c r="A1081" s="155"/>
      <c r="C1081" s="150"/>
      <c r="D1081" s="151"/>
      <c r="E1081" s="152" t="s">
        <v>211</v>
      </c>
      <c r="F1081" s="153"/>
      <c r="G1081" s="151"/>
      <c r="H1081" s="154"/>
    </row>
    <row r="1082" spans="1:15" s="155" customFormat="1" thickBot="1" x14ac:dyDescent="0.3">
      <c r="C1082" s="156"/>
      <c r="D1082" s="157"/>
      <c r="E1082" s="158"/>
      <c r="F1082" s="157"/>
      <c r="G1082" s="157"/>
      <c r="H1082" s="157"/>
      <c r="L1082" s="187"/>
      <c r="M1082" s="179"/>
      <c r="N1082" s="180"/>
      <c r="O1082" s="179"/>
    </row>
    <row r="1083" spans="1:15" s="164" customFormat="1" ht="15" x14ac:dyDescent="0.25">
      <c r="A1083" s="155"/>
      <c r="B1083" s="159" t="s">
        <v>212</v>
      </c>
      <c r="C1083" s="160"/>
      <c r="D1083" s="161"/>
      <c r="E1083" s="162"/>
      <c r="F1083" s="161"/>
      <c r="G1083" s="161"/>
      <c r="H1083" s="161"/>
      <c r="I1083" s="163"/>
      <c r="J1083" s="155"/>
      <c r="L1083" s="178"/>
      <c r="M1083" s="179"/>
      <c r="N1083" s="180"/>
      <c r="O1083" s="179"/>
    </row>
    <row r="1084" spans="1:15" s="164" customFormat="1" ht="15" customHeight="1" x14ac:dyDescent="0.25">
      <c r="A1084" s="255"/>
      <c r="B1084" s="440"/>
      <c r="C1084" s="441"/>
      <c r="D1084" s="441"/>
      <c r="E1084" s="441"/>
      <c r="F1084" s="441"/>
      <c r="G1084" s="441"/>
      <c r="H1084" s="441"/>
      <c r="I1084" s="442"/>
      <c r="J1084" s="155"/>
      <c r="L1084" s="178"/>
      <c r="M1084" s="179"/>
      <c r="N1084" s="180"/>
      <c r="O1084" s="179"/>
    </row>
    <row r="1085" spans="1:15" s="164" customFormat="1" ht="15" customHeight="1" x14ac:dyDescent="0.25">
      <c r="A1085" s="255"/>
      <c r="B1085" s="440"/>
      <c r="C1085" s="441"/>
      <c r="D1085" s="441"/>
      <c r="E1085" s="441"/>
      <c r="F1085" s="441"/>
      <c r="G1085" s="441"/>
      <c r="H1085" s="441"/>
      <c r="I1085" s="442"/>
      <c r="J1085" s="155"/>
      <c r="L1085" s="178"/>
      <c r="M1085" s="179"/>
      <c r="N1085" s="180"/>
      <c r="O1085" s="179"/>
    </row>
    <row r="1086" spans="1:15" s="164" customFormat="1" ht="15" customHeight="1" x14ac:dyDescent="0.25">
      <c r="A1086" s="255"/>
      <c r="B1086" s="440"/>
      <c r="C1086" s="441"/>
      <c r="D1086" s="441"/>
      <c r="E1086" s="441"/>
      <c r="F1086" s="441"/>
      <c r="G1086" s="441"/>
      <c r="H1086" s="441"/>
      <c r="I1086" s="442"/>
      <c r="J1086" s="155"/>
      <c r="L1086" s="178"/>
      <c r="M1086" s="179"/>
      <c r="N1086" s="180"/>
      <c r="O1086" s="179"/>
    </row>
    <row r="1087" spans="1:15" s="164" customFormat="1" ht="15" customHeight="1" x14ac:dyDescent="0.25">
      <c r="A1087" s="255"/>
      <c r="B1087" s="440"/>
      <c r="C1087" s="441"/>
      <c r="D1087" s="441"/>
      <c r="E1087" s="441"/>
      <c r="F1087" s="441"/>
      <c r="G1087" s="441"/>
      <c r="H1087" s="441"/>
      <c r="I1087" s="442"/>
      <c r="J1087" s="155"/>
      <c r="L1087" s="178"/>
      <c r="M1087" s="179"/>
      <c r="N1087" s="180"/>
      <c r="O1087" s="179"/>
    </row>
    <row r="1088" spans="1:15" s="164" customFormat="1" ht="12.75" customHeight="1" x14ac:dyDescent="0.25">
      <c r="A1088" s="255"/>
      <c r="B1088" s="443"/>
      <c r="C1088" s="444"/>
      <c r="D1088" s="444"/>
      <c r="E1088" s="444"/>
      <c r="F1088" s="444"/>
      <c r="G1088" s="444"/>
      <c r="H1088" s="444"/>
      <c r="I1088" s="445"/>
      <c r="J1088" s="155"/>
      <c r="L1088" s="178"/>
      <c r="M1088" s="179"/>
      <c r="N1088" s="180"/>
      <c r="O1088" s="179"/>
    </row>
    <row r="1089" spans="1:15" s="164" customFormat="1" ht="15" x14ac:dyDescent="0.25">
      <c r="A1089" s="155"/>
      <c r="B1089" s="167" t="s">
        <v>213</v>
      </c>
      <c r="C1089" s="168"/>
      <c r="D1089" s="169"/>
      <c r="E1089" s="170"/>
      <c r="F1089" s="169"/>
      <c r="G1089" s="169"/>
      <c r="H1089" s="169"/>
      <c r="I1089" s="171"/>
      <c r="J1089" s="155"/>
      <c r="L1089" s="178"/>
      <c r="M1089" s="179"/>
      <c r="N1089" s="180"/>
      <c r="O1089" s="179"/>
    </row>
    <row r="1090" spans="1:15" s="164" customFormat="1" ht="12.75" customHeight="1" x14ac:dyDescent="0.25">
      <c r="A1090" s="255"/>
      <c r="B1090" s="440"/>
      <c r="C1090" s="441"/>
      <c r="D1090" s="441"/>
      <c r="E1090" s="441"/>
      <c r="F1090" s="441"/>
      <c r="G1090" s="441"/>
      <c r="H1090" s="441"/>
      <c r="I1090" s="442"/>
      <c r="J1090" s="155"/>
      <c r="L1090" s="178"/>
      <c r="M1090" s="179"/>
      <c r="N1090" s="180"/>
      <c r="O1090" s="179"/>
    </row>
    <row r="1091" spans="1:15" s="164" customFormat="1" ht="12.75" customHeight="1" x14ac:dyDescent="0.25">
      <c r="A1091" s="255"/>
      <c r="B1091" s="440"/>
      <c r="C1091" s="441"/>
      <c r="D1091" s="441"/>
      <c r="E1091" s="441"/>
      <c r="F1091" s="441"/>
      <c r="G1091" s="441"/>
      <c r="H1091" s="441"/>
      <c r="I1091" s="442"/>
      <c r="J1091" s="155"/>
      <c r="L1091" s="178"/>
      <c r="M1091" s="179"/>
      <c r="N1091" s="180"/>
      <c r="O1091" s="179"/>
    </row>
    <row r="1092" spans="1:15" s="164" customFormat="1" ht="12.75" customHeight="1" x14ac:dyDescent="0.25">
      <c r="A1092" s="255"/>
      <c r="B1092" s="440"/>
      <c r="C1092" s="441"/>
      <c r="D1092" s="441"/>
      <c r="E1092" s="441"/>
      <c r="F1092" s="441"/>
      <c r="G1092" s="441"/>
      <c r="H1092" s="441"/>
      <c r="I1092" s="442"/>
      <c r="J1092" s="155"/>
      <c r="L1092" s="178"/>
      <c r="M1092" s="179"/>
      <c r="N1092" s="180"/>
      <c r="O1092" s="179"/>
    </row>
    <row r="1093" spans="1:15" s="164" customFormat="1" ht="12.75" customHeight="1" x14ac:dyDescent="0.25">
      <c r="A1093" s="255"/>
      <c r="B1093" s="440"/>
      <c r="C1093" s="441"/>
      <c r="D1093" s="441"/>
      <c r="E1093" s="441"/>
      <c r="F1093" s="441"/>
      <c r="G1093" s="441"/>
      <c r="H1093" s="441"/>
      <c r="I1093" s="442"/>
      <c r="J1093" s="155"/>
      <c r="L1093" s="178"/>
      <c r="M1093" s="179"/>
      <c r="N1093" s="180"/>
      <c r="O1093" s="179"/>
    </row>
    <row r="1094" spans="1:15" s="164" customFormat="1" ht="12.75" customHeight="1" x14ac:dyDescent="0.25">
      <c r="A1094" s="255"/>
      <c r="B1094" s="443"/>
      <c r="C1094" s="444"/>
      <c r="D1094" s="444"/>
      <c r="E1094" s="444"/>
      <c r="F1094" s="444"/>
      <c r="G1094" s="444"/>
      <c r="H1094" s="444"/>
      <c r="I1094" s="445"/>
      <c r="J1094" s="155"/>
      <c r="L1094" s="178"/>
      <c r="M1094" s="179"/>
      <c r="N1094" s="180"/>
      <c r="O1094" s="179"/>
    </row>
    <row r="1095" spans="1:15" s="164" customFormat="1" ht="12.75" customHeight="1" x14ac:dyDescent="0.3">
      <c r="A1095" s="155"/>
      <c r="B1095" s="167" t="s">
        <v>214</v>
      </c>
      <c r="C1095" s="168"/>
      <c r="D1095" s="169"/>
      <c r="E1095" s="170"/>
      <c r="F1095" s="169"/>
      <c r="G1095" s="169"/>
      <c r="H1095" s="169"/>
      <c r="I1095" s="171"/>
      <c r="J1095" s="155"/>
      <c r="L1095" s="178"/>
      <c r="M1095" s="179"/>
      <c r="N1095" s="180"/>
      <c r="O1095" s="179"/>
    </row>
    <row r="1096" spans="1:15" s="164" customFormat="1" ht="12.75" customHeight="1" x14ac:dyDescent="0.25">
      <c r="A1096" s="255"/>
      <c r="B1096" s="440"/>
      <c r="C1096" s="441"/>
      <c r="D1096" s="441"/>
      <c r="E1096" s="441"/>
      <c r="F1096" s="441"/>
      <c r="G1096" s="441"/>
      <c r="H1096" s="441"/>
      <c r="I1096" s="442"/>
      <c r="J1096" s="155"/>
      <c r="L1096" s="178"/>
      <c r="M1096" s="179"/>
      <c r="N1096" s="180"/>
      <c r="O1096" s="179"/>
    </row>
    <row r="1097" spans="1:15" s="164" customFormat="1" ht="12.75" customHeight="1" x14ac:dyDescent="0.25">
      <c r="A1097" s="255"/>
      <c r="B1097" s="440"/>
      <c r="C1097" s="441"/>
      <c r="D1097" s="441"/>
      <c r="E1097" s="441"/>
      <c r="F1097" s="441"/>
      <c r="G1097" s="441"/>
      <c r="H1097" s="441"/>
      <c r="I1097" s="442"/>
      <c r="J1097" s="155"/>
      <c r="L1097" s="178"/>
      <c r="M1097" s="179"/>
      <c r="N1097" s="180"/>
      <c r="O1097" s="179"/>
    </row>
    <row r="1098" spans="1:15" s="164" customFormat="1" ht="12.75" customHeight="1" x14ac:dyDescent="0.25">
      <c r="A1098" s="255"/>
      <c r="B1098" s="440"/>
      <c r="C1098" s="441"/>
      <c r="D1098" s="441"/>
      <c r="E1098" s="441"/>
      <c r="F1098" s="441"/>
      <c r="G1098" s="441"/>
      <c r="H1098" s="441"/>
      <c r="I1098" s="442"/>
      <c r="J1098" s="155"/>
      <c r="L1098" s="178"/>
      <c r="M1098" s="179"/>
      <c r="N1098" s="180"/>
      <c r="O1098" s="179"/>
    </row>
    <row r="1099" spans="1:15" s="164" customFormat="1" ht="12.75" customHeight="1" x14ac:dyDescent="0.25">
      <c r="A1099" s="255"/>
      <c r="B1099" s="440"/>
      <c r="C1099" s="441"/>
      <c r="D1099" s="441"/>
      <c r="E1099" s="441"/>
      <c r="F1099" s="441"/>
      <c r="G1099" s="441"/>
      <c r="H1099" s="441"/>
      <c r="I1099" s="442"/>
      <c r="J1099" s="155"/>
      <c r="L1099" s="178"/>
      <c r="M1099" s="179"/>
      <c r="N1099" s="180"/>
      <c r="O1099" s="179"/>
    </row>
    <row r="1100" spans="1:15" s="164" customFormat="1" ht="12.75" customHeight="1" x14ac:dyDescent="0.25">
      <c r="A1100" s="255"/>
      <c r="B1100" s="443"/>
      <c r="C1100" s="444"/>
      <c r="D1100" s="444"/>
      <c r="E1100" s="444"/>
      <c r="F1100" s="444"/>
      <c r="G1100" s="444"/>
      <c r="H1100" s="444"/>
      <c r="I1100" s="445"/>
      <c r="J1100" s="155"/>
      <c r="L1100" s="178"/>
      <c r="M1100" s="179"/>
      <c r="N1100" s="180"/>
      <c r="O1100" s="179"/>
    </row>
    <row r="1101" spans="1:15" s="164" customFormat="1" ht="15" x14ac:dyDescent="0.25">
      <c r="A1101" s="155"/>
      <c r="B1101" s="173" t="s">
        <v>215</v>
      </c>
      <c r="C1101" s="174"/>
      <c r="D1101" s="174"/>
      <c r="E1101" s="174"/>
      <c r="F1101" s="174"/>
      <c r="G1101" s="174"/>
      <c r="H1101" s="174"/>
      <c r="I1101" s="175"/>
      <c r="J1101" s="155"/>
      <c r="L1101" s="178"/>
      <c r="M1101" s="179"/>
      <c r="N1101" s="180"/>
      <c r="O1101" s="179"/>
    </row>
    <row r="1102" spans="1:15" s="164" customFormat="1" ht="15" x14ac:dyDescent="0.25">
      <c r="A1102" s="155"/>
      <c r="B1102" s="176" t="s">
        <v>216</v>
      </c>
      <c r="C1102" s="168"/>
      <c r="D1102" s="169"/>
      <c r="E1102" s="170"/>
      <c r="F1102" s="169"/>
      <c r="G1102" s="169"/>
      <c r="H1102" s="169"/>
      <c r="I1102" s="171"/>
      <c r="J1102" s="155"/>
      <c r="L1102" s="178"/>
      <c r="M1102" s="179"/>
      <c r="N1102" s="180"/>
      <c r="O1102" s="179"/>
    </row>
    <row r="1103" spans="1:15" s="164" customFormat="1" ht="12.75" customHeight="1" x14ac:dyDescent="0.25">
      <c r="A1103" s="255"/>
      <c r="B1103" s="440"/>
      <c r="C1103" s="441"/>
      <c r="D1103" s="441"/>
      <c r="E1103" s="441"/>
      <c r="F1103" s="441"/>
      <c r="G1103" s="441"/>
      <c r="H1103" s="441"/>
      <c r="I1103" s="442"/>
      <c r="J1103" s="155"/>
      <c r="L1103" s="178"/>
      <c r="M1103" s="179"/>
      <c r="N1103" s="180"/>
      <c r="O1103" s="179"/>
    </row>
    <row r="1104" spans="1:15" s="164" customFormat="1" ht="12.75" customHeight="1" x14ac:dyDescent="0.25">
      <c r="A1104" s="255"/>
      <c r="B1104" s="440"/>
      <c r="C1104" s="441"/>
      <c r="D1104" s="441"/>
      <c r="E1104" s="441"/>
      <c r="F1104" s="441"/>
      <c r="G1104" s="441"/>
      <c r="H1104" s="441"/>
      <c r="I1104" s="442"/>
      <c r="J1104" s="155"/>
      <c r="L1104" s="178"/>
      <c r="M1104" s="179"/>
      <c r="N1104" s="180"/>
      <c r="O1104" s="179"/>
    </row>
    <row r="1105" spans="1:15" s="164" customFormat="1" ht="12.75" customHeight="1" x14ac:dyDescent="0.25">
      <c r="A1105" s="255"/>
      <c r="B1105" s="440"/>
      <c r="C1105" s="441"/>
      <c r="D1105" s="441"/>
      <c r="E1105" s="441"/>
      <c r="F1105" s="441"/>
      <c r="G1105" s="441"/>
      <c r="H1105" s="441"/>
      <c r="I1105" s="442"/>
      <c r="J1105" s="155"/>
      <c r="L1105" s="178"/>
      <c r="M1105" s="179"/>
      <c r="N1105" s="180"/>
      <c r="O1105" s="179"/>
    </row>
    <row r="1106" spans="1:15" s="164" customFormat="1" ht="12.75" customHeight="1" x14ac:dyDescent="0.25">
      <c r="A1106" s="255"/>
      <c r="B1106" s="440"/>
      <c r="C1106" s="441"/>
      <c r="D1106" s="441"/>
      <c r="E1106" s="441"/>
      <c r="F1106" s="441"/>
      <c r="G1106" s="441"/>
      <c r="H1106" s="441"/>
      <c r="I1106" s="442"/>
      <c r="J1106" s="155"/>
      <c r="L1106" s="178"/>
      <c r="M1106" s="179"/>
      <c r="N1106" s="180"/>
      <c r="O1106" s="179"/>
    </row>
    <row r="1107" spans="1:15" s="164" customFormat="1" ht="12.75" customHeight="1" x14ac:dyDescent="0.25">
      <c r="A1107" s="255"/>
      <c r="B1107" s="443"/>
      <c r="C1107" s="444"/>
      <c r="D1107" s="444"/>
      <c r="E1107" s="444"/>
      <c r="F1107" s="444"/>
      <c r="G1107" s="444"/>
      <c r="H1107" s="444"/>
      <c r="I1107" s="445"/>
      <c r="J1107" s="155"/>
      <c r="L1107" s="178"/>
      <c r="M1107" s="179"/>
      <c r="N1107" s="180"/>
      <c r="O1107" s="179"/>
    </row>
    <row r="1108" spans="1:15" s="164" customFormat="1" ht="12.75" customHeight="1" x14ac:dyDescent="0.25">
      <c r="A1108" s="155"/>
      <c r="B1108" s="181" t="s">
        <v>217</v>
      </c>
      <c r="C1108" s="168"/>
      <c r="D1108" s="169"/>
      <c r="E1108" s="170"/>
      <c r="F1108" s="169"/>
      <c r="G1108" s="169"/>
      <c r="H1108" s="169"/>
      <c r="I1108" s="171"/>
      <c r="J1108" s="155"/>
      <c r="L1108" s="178"/>
      <c r="M1108" s="179"/>
      <c r="N1108" s="180"/>
      <c r="O1108" s="179"/>
    </row>
    <row r="1109" spans="1:15" s="164" customFormat="1" ht="12.75" customHeight="1" x14ac:dyDescent="0.25">
      <c r="A1109" s="255"/>
      <c r="B1109" s="440"/>
      <c r="C1109" s="441"/>
      <c r="D1109" s="441"/>
      <c r="E1109" s="441"/>
      <c r="F1109" s="441"/>
      <c r="G1109" s="441"/>
      <c r="H1109" s="441"/>
      <c r="I1109" s="442"/>
      <c r="J1109" s="155"/>
      <c r="L1109" s="178"/>
      <c r="M1109" s="179"/>
      <c r="N1109" s="180"/>
      <c r="O1109" s="179"/>
    </row>
    <row r="1110" spans="1:15" s="164" customFormat="1" ht="12.75" customHeight="1" x14ac:dyDescent="0.25">
      <c r="A1110" s="255"/>
      <c r="B1110" s="440"/>
      <c r="C1110" s="441"/>
      <c r="D1110" s="441"/>
      <c r="E1110" s="441"/>
      <c r="F1110" s="441"/>
      <c r="G1110" s="441"/>
      <c r="H1110" s="441"/>
      <c r="I1110" s="442"/>
      <c r="J1110" s="155"/>
      <c r="L1110" s="178"/>
      <c r="M1110" s="179"/>
      <c r="N1110" s="180"/>
      <c r="O1110" s="179"/>
    </row>
    <row r="1111" spans="1:15" s="164" customFormat="1" ht="12.75" customHeight="1" x14ac:dyDescent="0.25">
      <c r="A1111" s="255"/>
      <c r="B1111" s="440"/>
      <c r="C1111" s="441"/>
      <c r="D1111" s="441"/>
      <c r="E1111" s="441"/>
      <c r="F1111" s="441"/>
      <c r="G1111" s="441"/>
      <c r="H1111" s="441"/>
      <c r="I1111" s="442"/>
      <c r="J1111" s="155"/>
      <c r="L1111" s="178"/>
      <c r="M1111" s="179"/>
      <c r="N1111" s="180"/>
      <c r="O1111" s="179"/>
    </row>
    <row r="1112" spans="1:15" s="164" customFormat="1" ht="12.75" customHeight="1" x14ac:dyDescent="0.25">
      <c r="A1112" s="255"/>
      <c r="B1112" s="440"/>
      <c r="C1112" s="441"/>
      <c r="D1112" s="441"/>
      <c r="E1112" s="441"/>
      <c r="F1112" s="441"/>
      <c r="G1112" s="441"/>
      <c r="H1112" s="441"/>
      <c r="I1112" s="442"/>
      <c r="J1112" s="155"/>
      <c r="L1112" s="178"/>
      <c r="M1112" s="179"/>
      <c r="N1112" s="180"/>
      <c r="O1112" s="179"/>
    </row>
    <row r="1113" spans="1:15" s="164" customFormat="1" ht="12.75" customHeight="1" x14ac:dyDescent="0.25">
      <c r="A1113" s="255"/>
      <c r="B1113" s="443"/>
      <c r="C1113" s="444"/>
      <c r="D1113" s="444"/>
      <c r="E1113" s="444"/>
      <c r="F1113" s="444"/>
      <c r="G1113" s="444"/>
      <c r="H1113" s="444"/>
      <c r="I1113" s="445"/>
      <c r="J1113" s="155"/>
      <c r="L1113" s="178"/>
      <c r="M1113" s="179"/>
      <c r="N1113" s="180"/>
      <c r="O1113" s="179"/>
    </row>
    <row r="1114" spans="1:15" s="164" customFormat="1" ht="12.75" customHeight="1" x14ac:dyDescent="0.25">
      <c r="A1114" s="155"/>
      <c r="B1114" s="167" t="s">
        <v>218</v>
      </c>
      <c r="C1114" s="168"/>
      <c r="D1114" s="169"/>
      <c r="E1114" s="170"/>
      <c r="F1114" s="169"/>
      <c r="G1114" s="169"/>
      <c r="H1114" s="169"/>
      <c r="I1114" s="171"/>
      <c r="J1114" s="155"/>
      <c r="L1114" s="178"/>
      <c r="M1114" s="179"/>
      <c r="N1114" s="180"/>
      <c r="O1114" s="179"/>
    </row>
    <row r="1115" spans="1:15" s="164" customFormat="1" ht="12.75" customHeight="1" x14ac:dyDescent="0.25">
      <c r="A1115" s="255"/>
      <c r="B1115" s="440"/>
      <c r="C1115" s="441"/>
      <c r="D1115" s="441"/>
      <c r="E1115" s="441"/>
      <c r="F1115" s="441"/>
      <c r="G1115" s="441"/>
      <c r="H1115" s="441"/>
      <c r="I1115" s="442"/>
      <c r="J1115" s="155"/>
      <c r="L1115" s="178"/>
      <c r="M1115" s="179"/>
      <c r="N1115" s="180"/>
      <c r="O1115" s="179"/>
    </row>
    <row r="1116" spans="1:15" s="164" customFormat="1" ht="12.75" customHeight="1" x14ac:dyDescent="0.25">
      <c r="A1116" s="255"/>
      <c r="B1116" s="440"/>
      <c r="C1116" s="441"/>
      <c r="D1116" s="441"/>
      <c r="E1116" s="441"/>
      <c r="F1116" s="441"/>
      <c r="G1116" s="441"/>
      <c r="H1116" s="441"/>
      <c r="I1116" s="442"/>
      <c r="J1116" s="155"/>
      <c r="L1116" s="178"/>
      <c r="M1116" s="179"/>
      <c r="N1116" s="180"/>
      <c r="O1116" s="179"/>
    </row>
    <row r="1117" spans="1:15" s="164" customFormat="1" ht="12.75" customHeight="1" x14ac:dyDescent="0.25">
      <c r="A1117" s="255"/>
      <c r="B1117" s="440"/>
      <c r="C1117" s="441"/>
      <c r="D1117" s="441"/>
      <c r="E1117" s="441"/>
      <c r="F1117" s="441"/>
      <c r="G1117" s="441"/>
      <c r="H1117" s="441"/>
      <c r="I1117" s="442"/>
      <c r="J1117" s="155"/>
      <c r="L1117" s="178"/>
      <c r="M1117" s="179"/>
      <c r="N1117" s="180"/>
      <c r="O1117" s="179"/>
    </row>
    <row r="1118" spans="1:15" s="164" customFormat="1" ht="12.75" customHeight="1" x14ac:dyDescent="0.25">
      <c r="A1118" s="255"/>
      <c r="B1118" s="440"/>
      <c r="C1118" s="441"/>
      <c r="D1118" s="441"/>
      <c r="E1118" s="441"/>
      <c r="F1118" s="441"/>
      <c r="G1118" s="441"/>
      <c r="H1118" s="441"/>
      <c r="I1118" s="442"/>
      <c r="J1118" s="155"/>
      <c r="L1118" s="178"/>
      <c r="M1118" s="179"/>
      <c r="N1118" s="180"/>
      <c r="O1118" s="179"/>
    </row>
    <row r="1119" spans="1:15" s="164" customFormat="1" ht="13.5" customHeight="1" thickBot="1" x14ac:dyDescent="0.3">
      <c r="A1119" s="255"/>
      <c r="B1119" s="446"/>
      <c r="C1119" s="447"/>
      <c r="D1119" s="447"/>
      <c r="E1119" s="447"/>
      <c r="F1119" s="447"/>
      <c r="G1119" s="447"/>
      <c r="H1119" s="447"/>
      <c r="I1119" s="448"/>
      <c r="J1119" s="155"/>
      <c r="L1119" s="178"/>
      <c r="M1119" s="179"/>
      <c r="N1119" s="180"/>
      <c r="O1119" s="179"/>
    </row>
    <row r="1120" spans="1:15" s="164" customFormat="1" ht="15" x14ac:dyDescent="0.25">
      <c r="A1120" s="155"/>
      <c r="B1120" s="182"/>
      <c r="C1120" s="168"/>
      <c r="D1120" s="169"/>
      <c r="E1120" s="170"/>
      <c r="F1120" s="169"/>
      <c r="G1120" s="169"/>
      <c r="H1120" s="169"/>
      <c r="J1120" s="155"/>
      <c r="L1120" s="178"/>
      <c r="M1120" s="179"/>
      <c r="N1120" s="180"/>
      <c r="O1120" s="179"/>
    </row>
    <row r="1121" spans="1:15" x14ac:dyDescent="0.25">
      <c r="A1121" s="155"/>
      <c r="G1121" s="127" t="str">
        <f>IF('F0 Etat des lieux '!$C$13="","",'F0 Etat des lieux '!$C$13)</f>
        <v/>
      </c>
    </row>
    <row r="1122" spans="1:15" x14ac:dyDescent="0.25">
      <c r="A1122" s="155"/>
      <c r="G1122" s="127" t="str">
        <f>IF('F0 Etat des lieux '!$C$14="","",'F0 Etat des lieux '!$C$14)</f>
        <v/>
      </c>
    </row>
    <row r="1123" spans="1:15" x14ac:dyDescent="0.25">
      <c r="A1123" s="155"/>
    </row>
    <row r="1124" spans="1:15" x14ac:dyDescent="0.25">
      <c r="A1124" s="155"/>
    </row>
    <row r="1125" spans="1:15" ht="15.75" x14ac:dyDescent="0.25">
      <c r="A1125" s="155"/>
      <c r="D1125" s="452" t="s">
        <v>200</v>
      </c>
      <c r="E1125" s="453"/>
      <c r="F1125" s="453"/>
      <c r="G1125" s="453"/>
      <c r="H1125" s="453"/>
      <c r="I1125" s="454"/>
      <c r="N1125" s="183"/>
      <c r="O1125" s="184"/>
    </row>
    <row r="1126" spans="1:15" x14ac:dyDescent="0.25">
      <c r="A1126" s="155"/>
      <c r="B1126" s="126">
        <f>B1070+1</f>
        <v>21</v>
      </c>
      <c r="D1126" s="137"/>
      <c r="E1126" s="138"/>
      <c r="F1126" s="138"/>
      <c r="G1126" s="138"/>
      <c r="H1126" s="138"/>
      <c r="I1126" s="139"/>
    </row>
    <row r="1127" spans="1:15" x14ac:dyDescent="0.25">
      <c r="A1127" s="155"/>
      <c r="D1127" s="140" t="str">
        <f>"Fiche action n° "&amp;B1126</f>
        <v>Fiche action n° 21</v>
      </c>
      <c r="E1127" s="138"/>
      <c r="F1127" s="138"/>
      <c r="G1127" s="138"/>
      <c r="H1127" s="138"/>
      <c r="I1127" s="139"/>
    </row>
    <row r="1128" spans="1:15" ht="15.75" x14ac:dyDescent="0.25">
      <c r="A1128" s="155"/>
      <c r="D1128" s="141" t="s">
        <v>201</v>
      </c>
      <c r="E1128" s="455" t="str">
        <f>IF(ISNA(VLOOKUP(D1127,'F2 Objectifs'!$A$1:$F$82,2,FALSE)),"",VLOOKUP(D1127,'F2 Objectifs'!$A$1:$F$82,2,FALSE))</f>
        <v>Action 2 de l'objectif 2 de l'axe 2</v>
      </c>
      <c r="F1128" s="455"/>
      <c r="G1128" s="455"/>
      <c r="H1128" s="455"/>
      <c r="I1128" s="456"/>
    </row>
    <row r="1129" spans="1:15" ht="13.5" thickBot="1" x14ac:dyDescent="0.3">
      <c r="A1129" s="155"/>
    </row>
    <row r="1130" spans="1:15" ht="20.100000000000001" customHeight="1" x14ac:dyDescent="0.25">
      <c r="A1130" s="155"/>
      <c r="B1130" s="449" t="str">
        <f>IF(ISNA(VLOOKUP(D1127,'F2 Objectifs'!$A$1:$F$82,3,FALSE)),"",VLOOKUP(D1127,'F2 Objectifs'!$A$1:$F$82,3,FALSE))</f>
        <v xml:space="preserve">Axe 2 : construire la continuité pédagogique et éducative du parcours de chaque élève  </v>
      </c>
      <c r="C1130" s="450"/>
      <c r="D1130" s="450"/>
      <c r="E1130" s="450"/>
      <c r="F1130" s="450"/>
      <c r="G1130" s="450"/>
      <c r="H1130" s="450"/>
      <c r="I1130" s="451"/>
    </row>
    <row r="1131" spans="1:15" ht="20.100000000000001" customHeight="1" x14ac:dyDescent="0.25">
      <c r="A1131" s="155"/>
      <c r="B1131" s="142" t="s">
        <v>220</v>
      </c>
      <c r="C1131" s="457" t="str">
        <f>IF(ISNA(VLOOKUP(D1127,'F2 Objectifs'!$A$1:$F$82,4,FALSE)),"",VLOOKUP(D1127,'F2 Objectifs'!$A$1:$F$82,4,FALSE))</f>
        <v>Objectif 2 de l'axe 2</v>
      </c>
      <c r="D1131" s="457"/>
      <c r="E1131" s="457"/>
      <c r="F1131" s="457"/>
      <c r="G1131" s="457"/>
      <c r="H1131" s="457"/>
      <c r="I1131" s="458"/>
    </row>
    <row r="1132" spans="1:15" ht="20.100000000000001" customHeight="1" thickBot="1" x14ac:dyDescent="0.3">
      <c r="A1132" s="155"/>
      <c r="B1132" s="143" t="s">
        <v>221</v>
      </c>
      <c r="C1132" s="459" t="str">
        <f>IF(ISNA(VLOOKUP(D1127,'F2 Objectifs'!$A$1:$F$82,5,FALSE)),"",VLOOKUP(D1127,'F2 Objectifs'!$A$1:$F$82,5,FALSE))</f>
        <v>Indicateur de l'objectif 2 de l'axe 2</v>
      </c>
      <c r="D1132" s="459"/>
      <c r="E1132" s="459"/>
      <c r="F1132" s="459"/>
      <c r="G1132" s="459"/>
      <c r="H1132" s="459"/>
      <c r="I1132" s="460"/>
    </row>
    <row r="1133" spans="1:15" s="146" customFormat="1" thickBot="1" x14ac:dyDescent="0.3">
      <c r="A1133" s="155"/>
      <c r="B1133" s="144"/>
      <c r="C1133" s="145"/>
      <c r="D1133" s="145"/>
      <c r="E1133" s="145"/>
      <c r="F1133" s="145"/>
      <c r="G1133" s="145"/>
      <c r="L1133" s="186"/>
      <c r="M1133" s="129"/>
      <c r="N1133" s="130"/>
      <c r="O1133" s="129"/>
    </row>
    <row r="1134" spans="1:15" ht="13.5" customHeight="1" x14ac:dyDescent="0.25">
      <c r="A1134" s="155"/>
      <c r="B1134" s="147"/>
      <c r="C1134" s="467" t="s">
        <v>223</v>
      </c>
      <c r="D1134" s="468"/>
      <c r="E1134" s="468"/>
      <c r="F1134" s="468"/>
      <c r="G1134" s="468"/>
      <c r="H1134" s="469"/>
    </row>
    <row r="1135" spans="1:15" ht="20.100000000000001" customHeight="1" x14ac:dyDescent="0.25">
      <c r="A1135" s="155"/>
      <c r="C1135" s="148" t="s">
        <v>202</v>
      </c>
      <c r="D1135" s="149" t="s">
        <v>203</v>
      </c>
      <c r="E1135" s="149" t="s">
        <v>204</v>
      </c>
      <c r="F1135" s="149" t="s">
        <v>205</v>
      </c>
      <c r="G1135" s="149" t="s">
        <v>206</v>
      </c>
      <c r="H1135" s="465" t="s">
        <v>222</v>
      </c>
    </row>
    <row r="1136" spans="1:15" ht="20.100000000000001" customHeight="1" x14ac:dyDescent="0.25">
      <c r="A1136" s="155"/>
      <c r="C1136" s="148" t="s">
        <v>207</v>
      </c>
      <c r="D1136" s="149" t="s">
        <v>208</v>
      </c>
      <c r="E1136" s="149" t="s">
        <v>209</v>
      </c>
      <c r="F1136" s="149" t="s">
        <v>210</v>
      </c>
      <c r="G1136" s="149" t="s">
        <v>219</v>
      </c>
      <c r="H1136" s="466"/>
    </row>
    <row r="1137" spans="1:15" ht="20.100000000000001" customHeight="1" thickBot="1" x14ac:dyDescent="0.3">
      <c r="A1137" s="155"/>
      <c r="C1137" s="150"/>
      <c r="D1137" s="151"/>
      <c r="E1137" s="152" t="s">
        <v>211</v>
      </c>
      <c r="F1137" s="153"/>
      <c r="G1137" s="151"/>
      <c r="H1137" s="154"/>
    </row>
    <row r="1138" spans="1:15" s="155" customFormat="1" thickBot="1" x14ac:dyDescent="0.3">
      <c r="C1138" s="156"/>
      <c r="D1138" s="157"/>
      <c r="E1138" s="158"/>
      <c r="F1138" s="157"/>
      <c r="G1138" s="157"/>
      <c r="H1138" s="157"/>
      <c r="L1138" s="187"/>
      <c r="M1138" s="179"/>
      <c r="N1138" s="180"/>
      <c r="O1138" s="179"/>
    </row>
    <row r="1139" spans="1:15" s="164" customFormat="1" ht="15" x14ac:dyDescent="0.25">
      <c r="A1139" s="155"/>
      <c r="B1139" s="159" t="s">
        <v>212</v>
      </c>
      <c r="C1139" s="160"/>
      <c r="D1139" s="161"/>
      <c r="E1139" s="162"/>
      <c r="F1139" s="161"/>
      <c r="G1139" s="161"/>
      <c r="H1139" s="161"/>
      <c r="I1139" s="163"/>
      <c r="J1139" s="155"/>
      <c r="L1139" s="178"/>
      <c r="M1139" s="179"/>
      <c r="N1139" s="180"/>
      <c r="O1139" s="179"/>
    </row>
    <row r="1140" spans="1:15" s="164" customFormat="1" ht="15" customHeight="1" x14ac:dyDescent="0.25">
      <c r="A1140" s="255"/>
      <c r="B1140" s="440"/>
      <c r="C1140" s="441"/>
      <c r="D1140" s="441"/>
      <c r="E1140" s="441"/>
      <c r="F1140" s="441"/>
      <c r="G1140" s="441"/>
      <c r="H1140" s="441"/>
      <c r="I1140" s="442"/>
      <c r="J1140" s="155"/>
      <c r="L1140" s="178"/>
      <c r="M1140" s="179"/>
      <c r="N1140" s="180"/>
      <c r="O1140" s="179"/>
    </row>
    <row r="1141" spans="1:15" s="164" customFormat="1" ht="15" customHeight="1" x14ac:dyDescent="0.25">
      <c r="A1141" s="255"/>
      <c r="B1141" s="440"/>
      <c r="C1141" s="441"/>
      <c r="D1141" s="441"/>
      <c r="E1141" s="441"/>
      <c r="F1141" s="441"/>
      <c r="G1141" s="441"/>
      <c r="H1141" s="441"/>
      <c r="I1141" s="442"/>
      <c r="J1141" s="155"/>
      <c r="L1141" s="178"/>
      <c r="M1141" s="179"/>
      <c r="N1141" s="180"/>
      <c r="O1141" s="179"/>
    </row>
    <row r="1142" spans="1:15" s="164" customFormat="1" ht="15" customHeight="1" x14ac:dyDescent="0.25">
      <c r="A1142" s="255"/>
      <c r="B1142" s="440"/>
      <c r="C1142" s="441"/>
      <c r="D1142" s="441"/>
      <c r="E1142" s="441"/>
      <c r="F1142" s="441"/>
      <c r="G1142" s="441"/>
      <c r="H1142" s="441"/>
      <c r="I1142" s="442"/>
      <c r="J1142" s="155"/>
      <c r="L1142" s="178"/>
      <c r="M1142" s="179"/>
      <c r="N1142" s="180"/>
      <c r="O1142" s="179"/>
    </row>
    <row r="1143" spans="1:15" s="164" customFormat="1" ht="15" customHeight="1" x14ac:dyDescent="0.25">
      <c r="A1143" s="255"/>
      <c r="B1143" s="440"/>
      <c r="C1143" s="441"/>
      <c r="D1143" s="441"/>
      <c r="E1143" s="441"/>
      <c r="F1143" s="441"/>
      <c r="G1143" s="441"/>
      <c r="H1143" s="441"/>
      <c r="I1143" s="442"/>
      <c r="J1143" s="155"/>
      <c r="L1143" s="178"/>
      <c r="M1143" s="179"/>
      <c r="N1143" s="180"/>
      <c r="O1143" s="179"/>
    </row>
    <row r="1144" spans="1:15" s="164" customFormat="1" ht="12.75" customHeight="1" x14ac:dyDescent="0.25">
      <c r="A1144" s="255"/>
      <c r="B1144" s="443"/>
      <c r="C1144" s="444"/>
      <c r="D1144" s="444"/>
      <c r="E1144" s="444"/>
      <c r="F1144" s="444"/>
      <c r="G1144" s="444"/>
      <c r="H1144" s="444"/>
      <c r="I1144" s="445"/>
      <c r="J1144" s="155"/>
      <c r="L1144" s="178"/>
      <c r="M1144" s="179"/>
      <c r="N1144" s="180"/>
      <c r="O1144" s="179"/>
    </row>
    <row r="1145" spans="1:15" s="164" customFormat="1" ht="15" x14ac:dyDescent="0.25">
      <c r="A1145" s="155"/>
      <c r="B1145" s="167" t="s">
        <v>213</v>
      </c>
      <c r="C1145" s="168"/>
      <c r="D1145" s="169"/>
      <c r="E1145" s="170"/>
      <c r="F1145" s="169"/>
      <c r="G1145" s="169"/>
      <c r="H1145" s="169"/>
      <c r="I1145" s="171"/>
      <c r="J1145" s="155"/>
      <c r="L1145" s="178"/>
      <c r="M1145" s="179"/>
      <c r="N1145" s="180"/>
      <c r="O1145" s="179"/>
    </row>
    <row r="1146" spans="1:15" s="164" customFormat="1" ht="12.75" customHeight="1" x14ac:dyDescent="0.25">
      <c r="A1146" s="255"/>
      <c r="B1146" s="440"/>
      <c r="C1146" s="441"/>
      <c r="D1146" s="441"/>
      <c r="E1146" s="441"/>
      <c r="F1146" s="441"/>
      <c r="G1146" s="441"/>
      <c r="H1146" s="441"/>
      <c r="I1146" s="442"/>
      <c r="J1146" s="155"/>
      <c r="L1146" s="178"/>
      <c r="M1146" s="179"/>
      <c r="N1146" s="180"/>
      <c r="O1146" s="179"/>
    </row>
    <row r="1147" spans="1:15" s="164" customFormat="1" ht="12.75" customHeight="1" x14ac:dyDescent="0.25">
      <c r="A1147" s="255"/>
      <c r="B1147" s="440"/>
      <c r="C1147" s="441"/>
      <c r="D1147" s="441"/>
      <c r="E1147" s="441"/>
      <c r="F1147" s="441"/>
      <c r="G1147" s="441"/>
      <c r="H1147" s="441"/>
      <c r="I1147" s="442"/>
      <c r="J1147" s="155"/>
      <c r="L1147" s="178"/>
      <c r="M1147" s="179"/>
      <c r="N1147" s="180"/>
      <c r="O1147" s="179"/>
    </row>
    <row r="1148" spans="1:15" s="164" customFormat="1" ht="12.75" customHeight="1" x14ac:dyDescent="0.25">
      <c r="A1148" s="255"/>
      <c r="B1148" s="440"/>
      <c r="C1148" s="441"/>
      <c r="D1148" s="441"/>
      <c r="E1148" s="441"/>
      <c r="F1148" s="441"/>
      <c r="G1148" s="441"/>
      <c r="H1148" s="441"/>
      <c r="I1148" s="442"/>
      <c r="J1148" s="155"/>
      <c r="L1148" s="178"/>
      <c r="M1148" s="179"/>
      <c r="N1148" s="180"/>
      <c r="O1148" s="179"/>
    </row>
    <row r="1149" spans="1:15" s="164" customFormat="1" ht="12.75" customHeight="1" x14ac:dyDescent="0.25">
      <c r="A1149" s="255"/>
      <c r="B1149" s="440"/>
      <c r="C1149" s="441"/>
      <c r="D1149" s="441"/>
      <c r="E1149" s="441"/>
      <c r="F1149" s="441"/>
      <c r="G1149" s="441"/>
      <c r="H1149" s="441"/>
      <c r="I1149" s="442"/>
      <c r="J1149" s="155"/>
      <c r="L1149" s="178"/>
      <c r="M1149" s="179"/>
      <c r="N1149" s="180"/>
      <c r="O1149" s="179"/>
    </row>
    <row r="1150" spans="1:15" s="164" customFormat="1" ht="12.75" customHeight="1" x14ac:dyDescent="0.25">
      <c r="A1150" s="255"/>
      <c r="B1150" s="443"/>
      <c r="C1150" s="444"/>
      <c r="D1150" s="444"/>
      <c r="E1150" s="444"/>
      <c r="F1150" s="444"/>
      <c r="G1150" s="444"/>
      <c r="H1150" s="444"/>
      <c r="I1150" s="445"/>
      <c r="J1150" s="155"/>
      <c r="L1150" s="178"/>
      <c r="M1150" s="179"/>
      <c r="N1150" s="180"/>
      <c r="O1150" s="179"/>
    </row>
    <row r="1151" spans="1:15" s="164" customFormat="1" ht="12.75" customHeight="1" x14ac:dyDescent="0.3">
      <c r="A1151" s="155"/>
      <c r="B1151" s="167" t="s">
        <v>214</v>
      </c>
      <c r="C1151" s="168"/>
      <c r="D1151" s="169"/>
      <c r="E1151" s="170"/>
      <c r="F1151" s="169"/>
      <c r="G1151" s="169"/>
      <c r="H1151" s="169"/>
      <c r="I1151" s="171"/>
      <c r="J1151" s="155"/>
      <c r="L1151" s="178"/>
      <c r="M1151" s="179"/>
      <c r="N1151" s="180"/>
      <c r="O1151" s="179"/>
    </row>
    <row r="1152" spans="1:15" s="164" customFormat="1" ht="12.75" customHeight="1" x14ac:dyDescent="0.25">
      <c r="A1152" s="255"/>
      <c r="B1152" s="440"/>
      <c r="C1152" s="441"/>
      <c r="D1152" s="441"/>
      <c r="E1152" s="441"/>
      <c r="F1152" s="441"/>
      <c r="G1152" s="441"/>
      <c r="H1152" s="441"/>
      <c r="I1152" s="442"/>
      <c r="J1152" s="155"/>
      <c r="L1152" s="178"/>
      <c r="M1152" s="179"/>
      <c r="N1152" s="180"/>
      <c r="O1152" s="179"/>
    </row>
    <row r="1153" spans="1:15" s="164" customFormat="1" ht="12.75" customHeight="1" x14ac:dyDescent="0.25">
      <c r="A1153" s="255"/>
      <c r="B1153" s="440"/>
      <c r="C1153" s="441"/>
      <c r="D1153" s="441"/>
      <c r="E1153" s="441"/>
      <c r="F1153" s="441"/>
      <c r="G1153" s="441"/>
      <c r="H1153" s="441"/>
      <c r="I1153" s="442"/>
      <c r="J1153" s="155"/>
      <c r="L1153" s="178"/>
      <c r="M1153" s="179"/>
      <c r="N1153" s="180"/>
      <c r="O1153" s="179"/>
    </row>
    <row r="1154" spans="1:15" s="164" customFormat="1" ht="12.75" customHeight="1" x14ac:dyDescent="0.25">
      <c r="A1154" s="255"/>
      <c r="B1154" s="440"/>
      <c r="C1154" s="441"/>
      <c r="D1154" s="441"/>
      <c r="E1154" s="441"/>
      <c r="F1154" s="441"/>
      <c r="G1154" s="441"/>
      <c r="H1154" s="441"/>
      <c r="I1154" s="442"/>
      <c r="J1154" s="155"/>
      <c r="L1154" s="178"/>
      <c r="M1154" s="179"/>
      <c r="N1154" s="180"/>
      <c r="O1154" s="179"/>
    </row>
    <row r="1155" spans="1:15" s="164" customFormat="1" ht="12.75" customHeight="1" x14ac:dyDescent="0.25">
      <c r="A1155" s="255"/>
      <c r="B1155" s="440"/>
      <c r="C1155" s="441"/>
      <c r="D1155" s="441"/>
      <c r="E1155" s="441"/>
      <c r="F1155" s="441"/>
      <c r="G1155" s="441"/>
      <c r="H1155" s="441"/>
      <c r="I1155" s="442"/>
      <c r="J1155" s="155"/>
      <c r="L1155" s="178"/>
      <c r="M1155" s="179"/>
      <c r="N1155" s="180"/>
      <c r="O1155" s="179"/>
    </row>
    <row r="1156" spans="1:15" s="164" customFormat="1" ht="12.75" customHeight="1" x14ac:dyDescent="0.25">
      <c r="A1156" s="255"/>
      <c r="B1156" s="443"/>
      <c r="C1156" s="444"/>
      <c r="D1156" s="444"/>
      <c r="E1156" s="444"/>
      <c r="F1156" s="444"/>
      <c r="G1156" s="444"/>
      <c r="H1156" s="444"/>
      <c r="I1156" s="445"/>
      <c r="J1156" s="155"/>
      <c r="L1156" s="178"/>
      <c r="M1156" s="179"/>
      <c r="N1156" s="180"/>
      <c r="O1156" s="179"/>
    </row>
    <row r="1157" spans="1:15" s="164" customFormat="1" ht="15" x14ac:dyDescent="0.25">
      <c r="A1157" s="155"/>
      <c r="B1157" s="173" t="s">
        <v>215</v>
      </c>
      <c r="C1157" s="174"/>
      <c r="D1157" s="174"/>
      <c r="E1157" s="174"/>
      <c r="F1157" s="174"/>
      <c r="G1157" s="174"/>
      <c r="H1157" s="174"/>
      <c r="I1157" s="175"/>
      <c r="J1157" s="155"/>
      <c r="L1157" s="178"/>
      <c r="M1157" s="179"/>
      <c r="N1157" s="180"/>
      <c r="O1157" s="179"/>
    </row>
    <row r="1158" spans="1:15" s="164" customFormat="1" ht="15" x14ac:dyDescent="0.25">
      <c r="A1158" s="155"/>
      <c r="B1158" s="176" t="s">
        <v>216</v>
      </c>
      <c r="C1158" s="168"/>
      <c r="D1158" s="169"/>
      <c r="E1158" s="170"/>
      <c r="F1158" s="169"/>
      <c r="G1158" s="169"/>
      <c r="H1158" s="169"/>
      <c r="I1158" s="171"/>
      <c r="J1158" s="155"/>
      <c r="L1158" s="178"/>
      <c r="M1158" s="179"/>
      <c r="N1158" s="180"/>
      <c r="O1158" s="179"/>
    </row>
    <row r="1159" spans="1:15" s="164" customFormat="1" ht="12.75" customHeight="1" x14ac:dyDescent="0.25">
      <c r="A1159" s="255"/>
      <c r="B1159" s="440"/>
      <c r="C1159" s="441"/>
      <c r="D1159" s="441"/>
      <c r="E1159" s="441"/>
      <c r="F1159" s="441"/>
      <c r="G1159" s="441"/>
      <c r="H1159" s="441"/>
      <c r="I1159" s="442"/>
      <c r="J1159" s="155"/>
      <c r="L1159" s="178"/>
      <c r="M1159" s="179"/>
      <c r="N1159" s="180"/>
      <c r="O1159" s="179"/>
    </row>
    <row r="1160" spans="1:15" s="164" customFormat="1" ht="12.75" customHeight="1" x14ac:dyDescent="0.25">
      <c r="A1160" s="255"/>
      <c r="B1160" s="440"/>
      <c r="C1160" s="441"/>
      <c r="D1160" s="441"/>
      <c r="E1160" s="441"/>
      <c r="F1160" s="441"/>
      <c r="G1160" s="441"/>
      <c r="H1160" s="441"/>
      <c r="I1160" s="442"/>
      <c r="J1160" s="155"/>
      <c r="L1160" s="178"/>
      <c r="M1160" s="179"/>
      <c r="N1160" s="180"/>
      <c r="O1160" s="179"/>
    </row>
    <row r="1161" spans="1:15" s="164" customFormat="1" ht="12.75" customHeight="1" x14ac:dyDescent="0.25">
      <c r="A1161" s="255"/>
      <c r="B1161" s="440"/>
      <c r="C1161" s="441"/>
      <c r="D1161" s="441"/>
      <c r="E1161" s="441"/>
      <c r="F1161" s="441"/>
      <c r="G1161" s="441"/>
      <c r="H1161" s="441"/>
      <c r="I1161" s="442"/>
      <c r="J1161" s="155"/>
      <c r="L1161" s="178"/>
      <c r="M1161" s="179"/>
      <c r="N1161" s="180"/>
      <c r="O1161" s="179"/>
    </row>
    <row r="1162" spans="1:15" s="164" customFormat="1" ht="12.75" customHeight="1" x14ac:dyDescent="0.25">
      <c r="A1162" s="255"/>
      <c r="B1162" s="440"/>
      <c r="C1162" s="441"/>
      <c r="D1162" s="441"/>
      <c r="E1162" s="441"/>
      <c r="F1162" s="441"/>
      <c r="G1162" s="441"/>
      <c r="H1162" s="441"/>
      <c r="I1162" s="442"/>
      <c r="J1162" s="155"/>
      <c r="L1162" s="178"/>
      <c r="M1162" s="179"/>
      <c r="N1162" s="180"/>
      <c r="O1162" s="179"/>
    </row>
    <row r="1163" spans="1:15" s="164" customFormat="1" ht="12.75" customHeight="1" x14ac:dyDescent="0.25">
      <c r="A1163" s="255"/>
      <c r="B1163" s="443"/>
      <c r="C1163" s="444"/>
      <c r="D1163" s="444"/>
      <c r="E1163" s="444"/>
      <c r="F1163" s="444"/>
      <c r="G1163" s="444"/>
      <c r="H1163" s="444"/>
      <c r="I1163" s="445"/>
      <c r="J1163" s="155"/>
      <c r="L1163" s="178"/>
      <c r="M1163" s="179"/>
      <c r="N1163" s="180"/>
      <c r="O1163" s="179"/>
    </row>
    <row r="1164" spans="1:15" s="164" customFormat="1" ht="12.75" customHeight="1" x14ac:dyDescent="0.25">
      <c r="A1164" s="155"/>
      <c r="B1164" s="181" t="s">
        <v>217</v>
      </c>
      <c r="C1164" s="168"/>
      <c r="D1164" s="169"/>
      <c r="E1164" s="170"/>
      <c r="F1164" s="169"/>
      <c r="G1164" s="169"/>
      <c r="H1164" s="169"/>
      <c r="I1164" s="171"/>
      <c r="J1164" s="155"/>
      <c r="L1164" s="178"/>
      <c r="M1164" s="179"/>
      <c r="N1164" s="180"/>
      <c r="O1164" s="179"/>
    </row>
    <row r="1165" spans="1:15" s="164" customFormat="1" ht="12.75" customHeight="1" x14ac:dyDescent="0.25">
      <c r="A1165" s="255"/>
      <c r="B1165" s="440"/>
      <c r="C1165" s="441"/>
      <c r="D1165" s="441"/>
      <c r="E1165" s="441"/>
      <c r="F1165" s="441"/>
      <c r="G1165" s="441"/>
      <c r="H1165" s="441"/>
      <c r="I1165" s="442"/>
      <c r="J1165" s="155"/>
      <c r="L1165" s="178"/>
      <c r="M1165" s="179"/>
      <c r="N1165" s="180"/>
      <c r="O1165" s="179"/>
    </row>
    <row r="1166" spans="1:15" s="164" customFormat="1" ht="12.75" customHeight="1" x14ac:dyDescent="0.25">
      <c r="A1166" s="255"/>
      <c r="B1166" s="440"/>
      <c r="C1166" s="441"/>
      <c r="D1166" s="441"/>
      <c r="E1166" s="441"/>
      <c r="F1166" s="441"/>
      <c r="G1166" s="441"/>
      <c r="H1166" s="441"/>
      <c r="I1166" s="442"/>
      <c r="J1166" s="155"/>
      <c r="L1166" s="178"/>
      <c r="M1166" s="179"/>
      <c r="N1166" s="180"/>
      <c r="O1166" s="179"/>
    </row>
    <row r="1167" spans="1:15" s="164" customFormat="1" ht="12.75" customHeight="1" x14ac:dyDescent="0.25">
      <c r="A1167" s="255"/>
      <c r="B1167" s="440"/>
      <c r="C1167" s="441"/>
      <c r="D1167" s="441"/>
      <c r="E1167" s="441"/>
      <c r="F1167" s="441"/>
      <c r="G1167" s="441"/>
      <c r="H1167" s="441"/>
      <c r="I1167" s="442"/>
      <c r="J1167" s="155"/>
      <c r="L1167" s="178"/>
      <c r="M1167" s="179"/>
      <c r="N1167" s="180"/>
      <c r="O1167" s="179"/>
    </row>
    <row r="1168" spans="1:15" s="164" customFormat="1" ht="12.75" customHeight="1" x14ac:dyDescent="0.25">
      <c r="A1168" s="255"/>
      <c r="B1168" s="440"/>
      <c r="C1168" s="441"/>
      <c r="D1168" s="441"/>
      <c r="E1168" s="441"/>
      <c r="F1168" s="441"/>
      <c r="G1168" s="441"/>
      <c r="H1168" s="441"/>
      <c r="I1168" s="442"/>
      <c r="J1168" s="155"/>
      <c r="L1168" s="178"/>
      <c r="M1168" s="179"/>
      <c r="N1168" s="180"/>
      <c r="O1168" s="179"/>
    </row>
    <row r="1169" spans="1:15" s="164" customFormat="1" ht="12.75" customHeight="1" x14ac:dyDescent="0.25">
      <c r="A1169" s="255"/>
      <c r="B1169" s="443"/>
      <c r="C1169" s="444"/>
      <c r="D1169" s="444"/>
      <c r="E1169" s="444"/>
      <c r="F1169" s="444"/>
      <c r="G1169" s="444"/>
      <c r="H1169" s="444"/>
      <c r="I1169" s="445"/>
      <c r="J1169" s="155"/>
      <c r="L1169" s="178"/>
      <c r="M1169" s="179"/>
      <c r="N1169" s="180"/>
      <c r="O1169" s="179"/>
    </row>
    <row r="1170" spans="1:15" s="164" customFormat="1" ht="12.75" customHeight="1" x14ac:dyDescent="0.25">
      <c r="A1170" s="155"/>
      <c r="B1170" s="167" t="s">
        <v>218</v>
      </c>
      <c r="C1170" s="168"/>
      <c r="D1170" s="169"/>
      <c r="E1170" s="170"/>
      <c r="F1170" s="169"/>
      <c r="G1170" s="169"/>
      <c r="H1170" s="169"/>
      <c r="I1170" s="171"/>
      <c r="J1170" s="155"/>
      <c r="L1170" s="178"/>
      <c r="M1170" s="179"/>
      <c r="N1170" s="180"/>
      <c r="O1170" s="179"/>
    </row>
    <row r="1171" spans="1:15" s="164" customFormat="1" ht="12.75" customHeight="1" x14ac:dyDescent="0.25">
      <c r="A1171" s="255"/>
      <c r="B1171" s="440"/>
      <c r="C1171" s="441"/>
      <c r="D1171" s="441"/>
      <c r="E1171" s="441"/>
      <c r="F1171" s="441"/>
      <c r="G1171" s="441"/>
      <c r="H1171" s="441"/>
      <c r="I1171" s="442"/>
      <c r="J1171" s="155"/>
      <c r="L1171" s="178"/>
      <c r="M1171" s="179"/>
      <c r="N1171" s="180"/>
      <c r="O1171" s="179"/>
    </row>
    <row r="1172" spans="1:15" s="164" customFormat="1" ht="12.75" customHeight="1" x14ac:dyDescent="0.25">
      <c r="A1172" s="255"/>
      <c r="B1172" s="440"/>
      <c r="C1172" s="441"/>
      <c r="D1172" s="441"/>
      <c r="E1172" s="441"/>
      <c r="F1172" s="441"/>
      <c r="G1172" s="441"/>
      <c r="H1172" s="441"/>
      <c r="I1172" s="442"/>
      <c r="J1172" s="155"/>
      <c r="L1172" s="178"/>
      <c r="M1172" s="179"/>
      <c r="N1172" s="180"/>
      <c r="O1172" s="179"/>
    </row>
    <row r="1173" spans="1:15" s="164" customFormat="1" ht="12.75" customHeight="1" x14ac:dyDescent="0.25">
      <c r="A1173" s="255"/>
      <c r="B1173" s="440"/>
      <c r="C1173" s="441"/>
      <c r="D1173" s="441"/>
      <c r="E1173" s="441"/>
      <c r="F1173" s="441"/>
      <c r="G1173" s="441"/>
      <c r="H1173" s="441"/>
      <c r="I1173" s="442"/>
      <c r="J1173" s="155"/>
      <c r="L1173" s="178"/>
      <c r="M1173" s="179"/>
      <c r="N1173" s="180"/>
      <c r="O1173" s="179"/>
    </row>
    <row r="1174" spans="1:15" s="164" customFormat="1" ht="12.75" customHeight="1" x14ac:dyDescent="0.25">
      <c r="A1174" s="255"/>
      <c r="B1174" s="440"/>
      <c r="C1174" s="441"/>
      <c r="D1174" s="441"/>
      <c r="E1174" s="441"/>
      <c r="F1174" s="441"/>
      <c r="G1174" s="441"/>
      <c r="H1174" s="441"/>
      <c r="I1174" s="442"/>
      <c r="J1174" s="155"/>
      <c r="L1174" s="178"/>
      <c r="M1174" s="179"/>
      <c r="N1174" s="180"/>
      <c r="O1174" s="179"/>
    </row>
    <row r="1175" spans="1:15" s="164" customFormat="1" ht="13.5" customHeight="1" thickBot="1" x14ac:dyDescent="0.3">
      <c r="A1175" s="255"/>
      <c r="B1175" s="446"/>
      <c r="C1175" s="447"/>
      <c r="D1175" s="447"/>
      <c r="E1175" s="447"/>
      <c r="F1175" s="447"/>
      <c r="G1175" s="447"/>
      <c r="H1175" s="447"/>
      <c r="I1175" s="448"/>
      <c r="J1175" s="155"/>
      <c r="L1175" s="178"/>
      <c r="M1175" s="179"/>
      <c r="N1175" s="180"/>
      <c r="O1175" s="179"/>
    </row>
    <row r="1176" spans="1:15" s="164" customFormat="1" ht="15" x14ac:dyDescent="0.25">
      <c r="A1176" s="155"/>
      <c r="B1176" s="182"/>
      <c r="C1176" s="168"/>
      <c r="D1176" s="169"/>
      <c r="E1176" s="170"/>
      <c r="F1176" s="169"/>
      <c r="G1176" s="169"/>
      <c r="H1176" s="169"/>
      <c r="J1176" s="155"/>
      <c r="L1176" s="178"/>
      <c r="M1176" s="179"/>
      <c r="N1176" s="180"/>
      <c r="O1176" s="179"/>
    </row>
    <row r="1177" spans="1:15" x14ac:dyDescent="0.25">
      <c r="A1177" s="155"/>
      <c r="G1177" s="127" t="str">
        <f>IF('F0 Etat des lieux '!$C$13="","",'F0 Etat des lieux '!$C$13)</f>
        <v/>
      </c>
    </row>
    <row r="1178" spans="1:15" x14ac:dyDescent="0.25">
      <c r="A1178" s="155"/>
      <c r="G1178" s="127" t="str">
        <f>IF('F0 Etat des lieux '!$C$14="","",'F0 Etat des lieux '!$C$14)</f>
        <v/>
      </c>
    </row>
    <row r="1179" spans="1:15" x14ac:dyDescent="0.25">
      <c r="A1179" s="155"/>
    </row>
    <row r="1180" spans="1:15" x14ac:dyDescent="0.25">
      <c r="A1180" s="155"/>
    </row>
    <row r="1181" spans="1:15" ht="15.75" x14ac:dyDescent="0.25">
      <c r="A1181" s="155"/>
      <c r="D1181" s="452" t="s">
        <v>200</v>
      </c>
      <c r="E1181" s="453"/>
      <c r="F1181" s="453"/>
      <c r="G1181" s="453"/>
      <c r="H1181" s="453"/>
      <c r="I1181" s="454"/>
      <c r="N1181" s="183"/>
      <c r="O1181" s="184"/>
    </row>
    <row r="1182" spans="1:15" x14ac:dyDescent="0.25">
      <c r="A1182" s="155"/>
      <c r="B1182" s="126">
        <f>B1126+1</f>
        <v>22</v>
      </c>
      <c r="D1182" s="137"/>
      <c r="E1182" s="138"/>
      <c r="F1182" s="138"/>
      <c r="G1182" s="138"/>
      <c r="H1182" s="138"/>
      <c r="I1182" s="139"/>
    </row>
    <row r="1183" spans="1:15" x14ac:dyDescent="0.25">
      <c r="A1183" s="155"/>
      <c r="D1183" s="140" t="str">
        <f>"Fiche action n° "&amp;B1182</f>
        <v>Fiche action n° 22</v>
      </c>
      <c r="E1183" s="138"/>
      <c r="F1183" s="138"/>
      <c r="G1183" s="138"/>
      <c r="H1183" s="138"/>
      <c r="I1183" s="139"/>
    </row>
    <row r="1184" spans="1:15" ht="15.75" x14ac:dyDescent="0.25">
      <c r="A1184" s="155"/>
      <c r="D1184" s="141" t="s">
        <v>201</v>
      </c>
      <c r="E1184" s="455" t="str">
        <f>IF(ISNA(VLOOKUP(D1183,'F2 Objectifs'!$A$1:$F$82,2,FALSE)),"",VLOOKUP(D1183,'F2 Objectifs'!$A$1:$F$82,2,FALSE))</f>
        <v>Etc.</v>
      </c>
      <c r="F1184" s="455"/>
      <c r="G1184" s="455"/>
      <c r="H1184" s="455"/>
      <c r="I1184" s="456"/>
    </row>
    <row r="1185" spans="1:15" ht="13.5" thickBot="1" x14ac:dyDescent="0.3">
      <c r="A1185" s="155"/>
    </row>
    <row r="1186" spans="1:15" ht="20.100000000000001" customHeight="1" x14ac:dyDescent="0.25">
      <c r="A1186" s="155"/>
      <c r="B1186" s="449" t="str">
        <f>IF(ISNA(VLOOKUP(D1183,'F2 Objectifs'!$A$1:$F$82,3,FALSE)),"",VLOOKUP(D1183,'F2 Objectifs'!$A$1:$F$82,3,FALSE))</f>
        <v xml:space="preserve">Axe 2 : construire la continuité pédagogique et éducative du parcours de chaque élève  </v>
      </c>
      <c r="C1186" s="450"/>
      <c r="D1186" s="450"/>
      <c r="E1186" s="450"/>
      <c r="F1186" s="450"/>
      <c r="G1186" s="450"/>
      <c r="H1186" s="450"/>
      <c r="I1186" s="451"/>
    </row>
    <row r="1187" spans="1:15" ht="20.100000000000001" customHeight="1" x14ac:dyDescent="0.25">
      <c r="A1187" s="155"/>
      <c r="B1187" s="142" t="s">
        <v>220</v>
      </c>
      <c r="C1187" s="457" t="str">
        <f>IF(ISNA(VLOOKUP(D1183,'F2 Objectifs'!$A$1:$F$82,4,FALSE)),"",VLOOKUP(D1183,'F2 Objectifs'!$A$1:$F$82,4,FALSE))</f>
        <v>Objectif 2 de l'axe 2</v>
      </c>
      <c r="D1187" s="457"/>
      <c r="E1187" s="457"/>
      <c r="F1187" s="457"/>
      <c r="G1187" s="457"/>
      <c r="H1187" s="457"/>
      <c r="I1187" s="458"/>
    </row>
    <row r="1188" spans="1:15" ht="20.100000000000001" customHeight="1" thickBot="1" x14ac:dyDescent="0.3">
      <c r="A1188" s="155"/>
      <c r="B1188" s="143" t="s">
        <v>221</v>
      </c>
      <c r="C1188" s="459" t="str">
        <f>IF(ISNA(VLOOKUP(D1183,'F2 Objectifs'!$A$1:$F$82,5,FALSE)),"",VLOOKUP(D1183,'F2 Objectifs'!$A$1:$F$82,5,FALSE))</f>
        <v>Indicateur de l'objectif 2 de l'axe 2</v>
      </c>
      <c r="D1188" s="459"/>
      <c r="E1188" s="459"/>
      <c r="F1188" s="459"/>
      <c r="G1188" s="459"/>
      <c r="H1188" s="459"/>
      <c r="I1188" s="460"/>
    </row>
    <row r="1189" spans="1:15" s="146" customFormat="1" thickBot="1" x14ac:dyDescent="0.3">
      <c r="A1189" s="155"/>
      <c r="B1189" s="144"/>
      <c r="C1189" s="145"/>
      <c r="D1189" s="145"/>
      <c r="E1189" s="145"/>
      <c r="F1189" s="145"/>
      <c r="G1189" s="145"/>
      <c r="L1189" s="186"/>
      <c r="M1189" s="129"/>
      <c r="N1189" s="130"/>
      <c r="O1189" s="129"/>
    </row>
    <row r="1190" spans="1:15" ht="13.5" customHeight="1" x14ac:dyDescent="0.25">
      <c r="A1190" s="155"/>
      <c r="B1190" s="147"/>
      <c r="C1190" s="467" t="s">
        <v>223</v>
      </c>
      <c r="D1190" s="468"/>
      <c r="E1190" s="468"/>
      <c r="F1190" s="468"/>
      <c r="G1190" s="468"/>
      <c r="H1190" s="469"/>
    </row>
    <row r="1191" spans="1:15" ht="20.100000000000001" customHeight="1" x14ac:dyDescent="0.25">
      <c r="A1191" s="155"/>
      <c r="C1191" s="148" t="s">
        <v>202</v>
      </c>
      <c r="D1191" s="149" t="s">
        <v>203</v>
      </c>
      <c r="E1191" s="149" t="s">
        <v>204</v>
      </c>
      <c r="F1191" s="149" t="s">
        <v>205</v>
      </c>
      <c r="G1191" s="149" t="s">
        <v>206</v>
      </c>
      <c r="H1191" s="465" t="s">
        <v>222</v>
      </c>
    </row>
    <row r="1192" spans="1:15" ht="20.100000000000001" customHeight="1" x14ac:dyDescent="0.25">
      <c r="A1192" s="155"/>
      <c r="C1192" s="148" t="s">
        <v>207</v>
      </c>
      <c r="D1192" s="149" t="s">
        <v>208</v>
      </c>
      <c r="E1192" s="149" t="s">
        <v>209</v>
      </c>
      <c r="F1192" s="149" t="s">
        <v>210</v>
      </c>
      <c r="G1192" s="149" t="s">
        <v>219</v>
      </c>
      <c r="H1192" s="466"/>
    </row>
    <row r="1193" spans="1:15" ht="20.100000000000001" customHeight="1" thickBot="1" x14ac:dyDescent="0.3">
      <c r="A1193" s="155"/>
      <c r="C1193" s="150"/>
      <c r="D1193" s="151"/>
      <c r="E1193" s="152" t="s">
        <v>211</v>
      </c>
      <c r="F1193" s="153"/>
      <c r="G1193" s="151"/>
      <c r="H1193" s="154"/>
    </row>
    <row r="1194" spans="1:15" s="155" customFormat="1" thickBot="1" x14ac:dyDescent="0.3">
      <c r="C1194" s="156"/>
      <c r="D1194" s="157"/>
      <c r="E1194" s="158"/>
      <c r="F1194" s="157"/>
      <c r="G1194" s="157"/>
      <c r="H1194" s="157"/>
      <c r="L1194" s="187"/>
      <c r="M1194" s="179"/>
      <c r="N1194" s="180"/>
      <c r="O1194" s="179"/>
    </row>
    <row r="1195" spans="1:15" s="164" customFormat="1" ht="15" x14ac:dyDescent="0.25">
      <c r="A1195" s="155"/>
      <c r="B1195" s="159" t="s">
        <v>212</v>
      </c>
      <c r="C1195" s="160"/>
      <c r="D1195" s="161"/>
      <c r="E1195" s="162"/>
      <c r="F1195" s="161"/>
      <c r="G1195" s="161"/>
      <c r="H1195" s="161"/>
      <c r="I1195" s="163"/>
      <c r="J1195" s="155"/>
      <c r="L1195" s="178"/>
      <c r="M1195" s="179"/>
      <c r="N1195" s="180"/>
      <c r="O1195" s="179"/>
    </row>
    <row r="1196" spans="1:15" s="164" customFormat="1" ht="15" customHeight="1" x14ac:dyDescent="0.25">
      <c r="A1196" s="255"/>
      <c r="B1196" s="440"/>
      <c r="C1196" s="441"/>
      <c r="D1196" s="441"/>
      <c r="E1196" s="441"/>
      <c r="F1196" s="441"/>
      <c r="G1196" s="441"/>
      <c r="H1196" s="441"/>
      <c r="I1196" s="442"/>
      <c r="J1196" s="155"/>
      <c r="L1196" s="178"/>
      <c r="M1196" s="179"/>
      <c r="N1196" s="180"/>
      <c r="O1196" s="179"/>
    </row>
    <row r="1197" spans="1:15" s="164" customFormat="1" ht="15" customHeight="1" x14ac:dyDescent="0.25">
      <c r="A1197" s="255"/>
      <c r="B1197" s="440"/>
      <c r="C1197" s="441"/>
      <c r="D1197" s="441"/>
      <c r="E1197" s="441"/>
      <c r="F1197" s="441"/>
      <c r="G1197" s="441"/>
      <c r="H1197" s="441"/>
      <c r="I1197" s="442"/>
      <c r="J1197" s="155"/>
      <c r="L1197" s="178"/>
      <c r="M1197" s="179"/>
      <c r="N1197" s="180"/>
      <c r="O1197" s="179"/>
    </row>
    <row r="1198" spans="1:15" s="164" customFormat="1" ht="15" customHeight="1" x14ac:dyDescent="0.25">
      <c r="A1198" s="255"/>
      <c r="B1198" s="440"/>
      <c r="C1198" s="441"/>
      <c r="D1198" s="441"/>
      <c r="E1198" s="441"/>
      <c r="F1198" s="441"/>
      <c r="G1198" s="441"/>
      <c r="H1198" s="441"/>
      <c r="I1198" s="442"/>
      <c r="J1198" s="155"/>
      <c r="L1198" s="178"/>
      <c r="M1198" s="179"/>
      <c r="N1198" s="180"/>
      <c r="O1198" s="179"/>
    </row>
    <row r="1199" spans="1:15" s="164" customFormat="1" ht="15" customHeight="1" x14ac:dyDescent="0.25">
      <c r="A1199" s="255"/>
      <c r="B1199" s="440"/>
      <c r="C1199" s="441"/>
      <c r="D1199" s="441"/>
      <c r="E1199" s="441"/>
      <c r="F1199" s="441"/>
      <c r="G1199" s="441"/>
      <c r="H1199" s="441"/>
      <c r="I1199" s="442"/>
      <c r="J1199" s="155"/>
      <c r="L1199" s="178"/>
      <c r="M1199" s="179"/>
      <c r="N1199" s="180"/>
      <c r="O1199" s="179"/>
    </row>
    <row r="1200" spans="1:15" s="164" customFormat="1" ht="12.75" customHeight="1" x14ac:dyDescent="0.25">
      <c r="A1200" s="255"/>
      <c r="B1200" s="443"/>
      <c r="C1200" s="444"/>
      <c r="D1200" s="444"/>
      <c r="E1200" s="444"/>
      <c r="F1200" s="444"/>
      <c r="G1200" s="444"/>
      <c r="H1200" s="444"/>
      <c r="I1200" s="445"/>
      <c r="J1200" s="155"/>
      <c r="L1200" s="178"/>
      <c r="M1200" s="179"/>
      <c r="N1200" s="180"/>
      <c r="O1200" s="179"/>
    </row>
    <row r="1201" spans="1:15" s="164" customFormat="1" ht="15" x14ac:dyDescent="0.25">
      <c r="A1201" s="155"/>
      <c r="B1201" s="167" t="s">
        <v>213</v>
      </c>
      <c r="C1201" s="168"/>
      <c r="D1201" s="169"/>
      <c r="E1201" s="170"/>
      <c r="F1201" s="169"/>
      <c r="G1201" s="169"/>
      <c r="H1201" s="169"/>
      <c r="I1201" s="171"/>
      <c r="J1201" s="155"/>
      <c r="L1201" s="178"/>
      <c r="M1201" s="179"/>
      <c r="N1201" s="180"/>
      <c r="O1201" s="179"/>
    </row>
    <row r="1202" spans="1:15" s="164" customFormat="1" ht="12.75" customHeight="1" x14ac:dyDescent="0.25">
      <c r="A1202" s="255"/>
      <c r="B1202" s="440"/>
      <c r="C1202" s="441"/>
      <c r="D1202" s="441"/>
      <c r="E1202" s="441"/>
      <c r="F1202" s="441"/>
      <c r="G1202" s="441"/>
      <c r="H1202" s="441"/>
      <c r="I1202" s="442"/>
      <c r="J1202" s="155"/>
      <c r="L1202" s="178"/>
      <c r="M1202" s="179"/>
      <c r="N1202" s="180"/>
      <c r="O1202" s="179"/>
    </row>
    <row r="1203" spans="1:15" s="164" customFormat="1" ht="12.75" customHeight="1" x14ac:dyDescent="0.25">
      <c r="A1203" s="255"/>
      <c r="B1203" s="440"/>
      <c r="C1203" s="441"/>
      <c r="D1203" s="441"/>
      <c r="E1203" s="441"/>
      <c r="F1203" s="441"/>
      <c r="G1203" s="441"/>
      <c r="H1203" s="441"/>
      <c r="I1203" s="442"/>
      <c r="J1203" s="155"/>
      <c r="L1203" s="178"/>
      <c r="M1203" s="179"/>
      <c r="N1203" s="180"/>
      <c r="O1203" s="179"/>
    </row>
    <row r="1204" spans="1:15" s="164" customFormat="1" ht="12.75" customHeight="1" x14ac:dyDescent="0.25">
      <c r="A1204" s="255"/>
      <c r="B1204" s="440"/>
      <c r="C1204" s="441"/>
      <c r="D1204" s="441"/>
      <c r="E1204" s="441"/>
      <c r="F1204" s="441"/>
      <c r="G1204" s="441"/>
      <c r="H1204" s="441"/>
      <c r="I1204" s="442"/>
      <c r="J1204" s="155"/>
      <c r="L1204" s="178"/>
      <c r="M1204" s="179"/>
      <c r="N1204" s="180"/>
      <c r="O1204" s="179"/>
    </row>
    <row r="1205" spans="1:15" s="164" customFormat="1" ht="12.75" customHeight="1" x14ac:dyDescent="0.25">
      <c r="A1205" s="255"/>
      <c r="B1205" s="440"/>
      <c r="C1205" s="441"/>
      <c r="D1205" s="441"/>
      <c r="E1205" s="441"/>
      <c r="F1205" s="441"/>
      <c r="G1205" s="441"/>
      <c r="H1205" s="441"/>
      <c r="I1205" s="442"/>
      <c r="J1205" s="155"/>
      <c r="L1205" s="178"/>
      <c r="M1205" s="179"/>
      <c r="N1205" s="180"/>
      <c r="O1205" s="179"/>
    </row>
    <row r="1206" spans="1:15" s="164" customFormat="1" ht="12.75" customHeight="1" x14ac:dyDescent="0.25">
      <c r="A1206" s="255"/>
      <c r="B1206" s="443"/>
      <c r="C1206" s="444"/>
      <c r="D1206" s="444"/>
      <c r="E1206" s="444"/>
      <c r="F1206" s="444"/>
      <c r="G1206" s="444"/>
      <c r="H1206" s="444"/>
      <c r="I1206" s="445"/>
      <c r="J1206" s="155"/>
      <c r="L1206" s="178"/>
      <c r="M1206" s="179"/>
      <c r="N1206" s="180"/>
      <c r="O1206" s="179"/>
    </row>
    <row r="1207" spans="1:15" s="164" customFormat="1" ht="12.75" customHeight="1" x14ac:dyDescent="0.3">
      <c r="A1207" s="155"/>
      <c r="B1207" s="167" t="s">
        <v>214</v>
      </c>
      <c r="C1207" s="168"/>
      <c r="D1207" s="169"/>
      <c r="E1207" s="170"/>
      <c r="F1207" s="169"/>
      <c r="G1207" s="169"/>
      <c r="H1207" s="169"/>
      <c r="I1207" s="171"/>
      <c r="J1207" s="155"/>
      <c r="L1207" s="178"/>
      <c r="M1207" s="179"/>
      <c r="N1207" s="180"/>
      <c r="O1207" s="179"/>
    </row>
    <row r="1208" spans="1:15" s="164" customFormat="1" ht="12.75" customHeight="1" x14ac:dyDescent="0.25">
      <c r="A1208" s="255"/>
      <c r="B1208" s="440"/>
      <c r="C1208" s="441"/>
      <c r="D1208" s="441"/>
      <c r="E1208" s="441"/>
      <c r="F1208" s="441"/>
      <c r="G1208" s="441"/>
      <c r="H1208" s="441"/>
      <c r="I1208" s="442"/>
      <c r="J1208" s="155"/>
      <c r="L1208" s="178"/>
      <c r="M1208" s="179"/>
      <c r="N1208" s="180"/>
      <c r="O1208" s="179"/>
    </row>
    <row r="1209" spans="1:15" s="164" customFormat="1" ht="12.75" customHeight="1" x14ac:dyDescent="0.25">
      <c r="A1209" s="255"/>
      <c r="B1209" s="440"/>
      <c r="C1209" s="441"/>
      <c r="D1209" s="441"/>
      <c r="E1209" s="441"/>
      <c r="F1209" s="441"/>
      <c r="G1209" s="441"/>
      <c r="H1209" s="441"/>
      <c r="I1209" s="442"/>
      <c r="J1209" s="155"/>
      <c r="L1209" s="178"/>
      <c r="M1209" s="179"/>
      <c r="N1209" s="180"/>
      <c r="O1209" s="179"/>
    </row>
    <row r="1210" spans="1:15" s="164" customFormat="1" ht="12.75" customHeight="1" x14ac:dyDescent="0.25">
      <c r="A1210" s="255"/>
      <c r="B1210" s="440"/>
      <c r="C1210" s="441"/>
      <c r="D1210" s="441"/>
      <c r="E1210" s="441"/>
      <c r="F1210" s="441"/>
      <c r="G1210" s="441"/>
      <c r="H1210" s="441"/>
      <c r="I1210" s="442"/>
      <c r="J1210" s="155"/>
      <c r="L1210" s="178"/>
      <c r="M1210" s="179"/>
      <c r="N1210" s="180"/>
      <c r="O1210" s="179"/>
    </row>
    <row r="1211" spans="1:15" s="164" customFormat="1" ht="12.75" customHeight="1" x14ac:dyDescent="0.25">
      <c r="A1211" s="255"/>
      <c r="B1211" s="440"/>
      <c r="C1211" s="441"/>
      <c r="D1211" s="441"/>
      <c r="E1211" s="441"/>
      <c r="F1211" s="441"/>
      <c r="G1211" s="441"/>
      <c r="H1211" s="441"/>
      <c r="I1211" s="442"/>
      <c r="J1211" s="155"/>
      <c r="L1211" s="178"/>
      <c r="M1211" s="179"/>
      <c r="N1211" s="180"/>
      <c r="O1211" s="179"/>
    </row>
    <row r="1212" spans="1:15" s="164" customFormat="1" ht="12.75" customHeight="1" x14ac:dyDescent="0.25">
      <c r="A1212" s="255"/>
      <c r="B1212" s="443"/>
      <c r="C1212" s="444"/>
      <c r="D1212" s="444"/>
      <c r="E1212" s="444"/>
      <c r="F1212" s="444"/>
      <c r="G1212" s="444"/>
      <c r="H1212" s="444"/>
      <c r="I1212" s="445"/>
      <c r="J1212" s="155"/>
      <c r="L1212" s="178"/>
      <c r="M1212" s="179"/>
      <c r="N1212" s="180"/>
      <c r="O1212" s="179"/>
    </row>
    <row r="1213" spans="1:15" s="164" customFormat="1" ht="15" x14ac:dyDescent="0.25">
      <c r="A1213" s="155"/>
      <c r="B1213" s="173" t="s">
        <v>215</v>
      </c>
      <c r="C1213" s="174"/>
      <c r="D1213" s="174"/>
      <c r="E1213" s="174"/>
      <c r="F1213" s="174"/>
      <c r="G1213" s="174"/>
      <c r="H1213" s="174"/>
      <c r="I1213" s="175"/>
      <c r="J1213" s="155"/>
      <c r="L1213" s="178"/>
      <c r="M1213" s="179"/>
      <c r="N1213" s="180"/>
      <c r="O1213" s="179"/>
    </row>
    <row r="1214" spans="1:15" s="164" customFormat="1" ht="15" x14ac:dyDescent="0.25">
      <c r="A1214" s="155"/>
      <c r="B1214" s="176" t="s">
        <v>216</v>
      </c>
      <c r="C1214" s="168"/>
      <c r="D1214" s="169"/>
      <c r="E1214" s="170"/>
      <c r="F1214" s="169"/>
      <c r="G1214" s="169"/>
      <c r="H1214" s="169"/>
      <c r="I1214" s="171"/>
      <c r="J1214" s="155"/>
      <c r="L1214" s="178"/>
      <c r="M1214" s="179"/>
      <c r="N1214" s="180"/>
      <c r="O1214" s="179"/>
    </row>
    <row r="1215" spans="1:15" s="164" customFormat="1" ht="12.75" customHeight="1" x14ac:dyDescent="0.25">
      <c r="A1215" s="255"/>
      <c r="B1215" s="440"/>
      <c r="C1215" s="441"/>
      <c r="D1215" s="441"/>
      <c r="E1215" s="441"/>
      <c r="F1215" s="441"/>
      <c r="G1215" s="441"/>
      <c r="H1215" s="441"/>
      <c r="I1215" s="442"/>
      <c r="J1215" s="155"/>
      <c r="L1215" s="178"/>
      <c r="M1215" s="179"/>
      <c r="N1215" s="180"/>
      <c r="O1215" s="179"/>
    </row>
    <row r="1216" spans="1:15" s="164" customFormat="1" ht="12.75" customHeight="1" x14ac:dyDescent="0.25">
      <c r="A1216" s="255"/>
      <c r="B1216" s="440"/>
      <c r="C1216" s="441"/>
      <c r="D1216" s="441"/>
      <c r="E1216" s="441"/>
      <c r="F1216" s="441"/>
      <c r="G1216" s="441"/>
      <c r="H1216" s="441"/>
      <c r="I1216" s="442"/>
      <c r="J1216" s="155"/>
      <c r="L1216" s="178"/>
      <c r="M1216" s="179"/>
      <c r="N1216" s="180"/>
      <c r="O1216" s="179"/>
    </row>
    <row r="1217" spans="1:15" s="164" customFormat="1" ht="12.75" customHeight="1" x14ac:dyDescent="0.25">
      <c r="A1217" s="255"/>
      <c r="B1217" s="440"/>
      <c r="C1217" s="441"/>
      <c r="D1217" s="441"/>
      <c r="E1217" s="441"/>
      <c r="F1217" s="441"/>
      <c r="G1217" s="441"/>
      <c r="H1217" s="441"/>
      <c r="I1217" s="442"/>
      <c r="J1217" s="155"/>
      <c r="L1217" s="178"/>
      <c r="M1217" s="179"/>
      <c r="N1217" s="180"/>
      <c r="O1217" s="179"/>
    </row>
    <row r="1218" spans="1:15" s="164" customFormat="1" ht="12.75" customHeight="1" x14ac:dyDescent="0.25">
      <c r="A1218" s="255"/>
      <c r="B1218" s="440"/>
      <c r="C1218" s="441"/>
      <c r="D1218" s="441"/>
      <c r="E1218" s="441"/>
      <c r="F1218" s="441"/>
      <c r="G1218" s="441"/>
      <c r="H1218" s="441"/>
      <c r="I1218" s="442"/>
      <c r="J1218" s="155"/>
      <c r="L1218" s="178"/>
      <c r="M1218" s="179"/>
      <c r="N1218" s="180"/>
      <c r="O1218" s="179"/>
    </row>
    <row r="1219" spans="1:15" s="164" customFormat="1" ht="12.75" customHeight="1" x14ac:dyDescent="0.25">
      <c r="A1219" s="255"/>
      <c r="B1219" s="443"/>
      <c r="C1219" s="444"/>
      <c r="D1219" s="444"/>
      <c r="E1219" s="444"/>
      <c r="F1219" s="444"/>
      <c r="G1219" s="444"/>
      <c r="H1219" s="444"/>
      <c r="I1219" s="445"/>
      <c r="J1219" s="155"/>
      <c r="L1219" s="178"/>
      <c r="M1219" s="179"/>
      <c r="N1219" s="180"/>
      <c r="O1219" s="179"/>
    </row>
    <row r="1220" spans="1:15" s="164" customFormat="1" ht="12.75" customHeight="1" x14ac:dyDescent="0.25">
      <c r="A1220" s="155"/>
      <c r="B1220" s="181" t="s">
        <v>217</v>
      </c>
      <c r="C1220" s="168"/>
      <c r="D1220" s="169"/>
      <c r="E1220" s="170"/>
      <c r="F1220" s="169"/>
      <c r="G1220" s="169"/>
      <c r="H1220" s="169"/>
      <c r="I1220" s="171"/>
      <c r="J1220" s="155"/>
      <c r="L1220" s="178"/>
      <c r="M1220" s="179"/>
      <c r="N1220" s="180"/>
      <c r="O1220" s="179"/>
    </row>
    <row r="1221" spans="1:15" s="164" customFormat="1" ht="12.75" customHeight="1" x14ac:dyDescent="0.25">
      <c r="A1221" s="255"/>
      <c r="B1221" s="440"/>
      <c r="C1221" s="441"/>
      <c r="D1221" s="441"/>
      <c r="E1221" s="441"/>
      <c r="F1221" s="441"/>
      <c r="G1221" s="441"/>
      <c r="H1221" s="441"/>
      <c r="I1221" s="442"/>
      <c r="J1221" s="155"/>
      <c r="L1221" s="178"/>
      <c r="M1221" s="179"/>
      <c r="N1221" s="180"/>
      <c r="O1221" s="179"/>
    </row>
    <row r="1222" spans="1:15" s="164" customFormat="1" ht="12.75" customHeight="1" x14ac:dyDescent="0.25">
      <c r="A1222" s="255"/>
      <c r="B1222" s="440"/>
      <c r="C1222" s="441"/>
      <c r="D1222" s="441"/>
      <c r="E1222" s="441"/>
      <c r="F1222" s="441"/>
      <c r="G1222" s="441"/>
      <c r="H1222" s="441"/>
      <c r="I1222" s="442"/>
      <c r="J1222" s="155"/>
      <c r="L1222" s="178"/>
      <c r="M1222" s="179"/>
      <c r="N1222" s="180"/>
      <c r="O1222" s="179"/>
    </row>
    <row r="1223" spans="1:15" s="164" customFormat="1" ht="12.75" customHeight="1" x14ac:dyDescent="0.25">
      <c r="A1223" s="255"/>
      <c r="B1223" s="440"/>
      <c r="C1223" s="441"/>
      <c r="D1223" s="441"/>
      <c r="E1223" s="441"/>
      <c r="F1223" s="441"/>
      <c r="G1223" s="441"/>
      <c r="H1223" s="441"/>
      <c r="I1223" s="442"/>
      <c r="J1223" s="155"/>
      <c r="L1223" s="178"/>
      <c r="M1223" s="179"/>
      <c r="N1223" s="180"/>
      <c r="O1223" s="179"/>
    </row>
    <row r="1224" spans="1:15" s="164" customFormat="1" ht="12.75" customHeight="1" x14ac:dyDescent="0.25">
      <c r="A1224" s="255"/>
      <c r="B1224" s="440"/>
      <c r="C1224" s="441"/>
      <c r="D1224" s="441"/>
      <c r="E1224" s="441"/>
      <c r="F1224" s="441"/>
      <c r="G1224" s="441"/>
      <c r="H1224" s="441"/>
      <c r="I1224" s="442"/>
      <c r="J1224" s="155"/>
      <c r="L1224" s="178"/>
      <c r="M1224" s="179"/>
      <c r="N1224" s="180"/>
      <c r="O1224" s="179"/>
    </row>
    <row r="1225" spans="1:15" s="164" customFormat="1" ht="12.75" customHeight="1" x14ac:dyDescent="0.25">
      <c r="A1225" s="255"/>
      <c r="B1225" s="443"/>
      <c r="C1225" s="444"/>
      <c r="D1225" s="444"/>
      <c r="E1225" s="444"/>
      <c r="F1225" s="444"/>
      <c r="G1225" s="444"/>
      <c r="H1225" s="444"/>
      <c r="I1225" s="445"/>
      <c r="J1225" s="155"/>
      <c r="L1225" s="178"/>
      <c r="M1225" s="179"/>
      <c r="N1225" s="180"/>
      <c r="O1225" s="179"/>
    </row>
    <row r="1226" spans="1:15" s="164" customFormat="1" ht="12.75" customHeight="1" x14ac:dyDescent="0.25">
      <c r="A1226" s="155"/>
      <c r="B1226" s="167" t="s">
        <v>218</v>
      </c>
      <c r="C1226" s="168"/>
      <c r="D1226" s="169"/>
      <c r="E1226" s="170"/>
      <c r="F1226" s="169"/>
      <c r="G1226" s="169"/>
      <c r="H1226" s="169"/>
      <c r="I1226" s="171"/>
      <c r="J1226" s="155"/>
      <c r="L1226" s="178"/>
      <c r="M1226" s="179"/>
      <c r="N1226" s="180"/>
      <c r="O1226" s="179"/>
    </row>
    <row r="1227" spans="1:15" s="164" customFormat="1" ht="12.75" customHeight="1" x14ac:dyDescent="0.25">
      <c r="A1227" s="255"/>
      <c r="B1227" s="440"/>
      <c r="C1227" s="441"/>
      <c r="D1227" s="441"/>
      <c r="E1227" s="441"/>
      <c r="F1227" s="441"/>
      <c r="G1227" s="441"/>
      <c r="H1227" s="441"/>
      <c r="I1227" s="442"/>
      <c r="J1227" s="155"/>
      <c r="L1227" s="178"/>
      <c r="M1227" s="179"/>
      <c r="N1227" s="180"/>
      <c r="O1227" s="179"/>
    </row>
    <row r="1228" spans="1:15" s="164" customFormat="1" ht="12.75" customHeight="1" x14ac:dyDescent="0.25">
      <c r="A1228" s="255"/>
      <c r="B1228" s="440"/>
      <c r="C1228" s="441"/>
      <c r="D1228" s="441"/>
      <c r="E1228" s="441"/>
      <c r="F1228" s="441"/>
      <c r="G1228" s="441"/>
      <c r="H1228" s="441"/>
      <c r="I1228" s="442"/>
      <c r="J1228" s="155"/>
      <c r="L1228" s="178"/>
      <c r="M1228" s="179"/>
      <c r="N1228" s="180"/>
      <c r="O1228" s="179"/>
    </row>
    <row r="1229" spans="1:15" s="164" customFormat="1" ht="12.75" customHeight="1" x14ac:dyDescent="0.25">
      <c r="A1229" s="255"/>
      <c r="B1229" s="440"/>
      <c r="C1229" s="441"/>
      <c r="D1229" s="441"/>
      <c r="E1229" s="441"/>
      <c r="F1229" s="441"/>
      <c r="G1229" s="441"/>
      <c r="H1229" s="441"/>
      <c r="I1229" s="442"/>
      <c r="J1229" s="155"/>
      <c r="L1229" s="178"/>
      <c r="M1229" s="179"/>
      <c r="N1229" s="180"/>
      <c r="O1229" s="179"/>
    </row>
    <row r="1230" spans="1:15" s="164" customFormat="1" ht="12.75" customHeight="1" x14ac:dyDescent="0.25">
      <c r="A1230" s="255"/>
      <c r="B1230" s="440"/>
      <c r="C1230" s="441"/>
      <c r="D1230" s="441"/>
      <c r="E1230" s="441"/>
      <c r="F1230" s="441"/>
      <c r="G1230" s="441"/>
      <c r="H1230" s="441"/>
      <c r="I1230" s="442"/>
      <c r="J1230" s="155"/>
      <c r="L1230" s="178"/>
      <c r="M1230" s="179"/>
      <c r="N1230" s="180"/>
      <c r="O1230" s="179"/>
    </row>
    <row r="1231" spans="1:15" s="164" customFormat="1" ht="13.5" customHeight="1" thickBot="1" x14ac:dyDescent="0.3">
      <c r="A1231" s="255"/>
      <c r="B1231" s="446"/>
      <c r="C1231" s="447"/>
      <c r="D1231" s="447"/>
      <c r="E1231" s="447"/>
      <c r="F1231" s="447"/>
      <c r="G1231" s="447"/>
      <c r="H1231" s="447"/>
      <c r="I1231" s="448"/>
      <c r="J1231" s="155"/>
      <c r="L1231" s="178"/>
      <c r="M1231" s="179"/>
      <c r="N1231" s="180"/>
      <c r="O1231" s="179"/>
    </row>
    <row r="1232" spans="1:15" s="164" customFormat="1" ht="15" x14ac:dyDescent="0.25">
      <c r="A1232" s="155"/>
      <c r="B1232" s="182"/>
      <c r="C1232" s="168"/>
      <c r="D1232" s="169"/>
      <c r="E1232" s="170"/>
      <c r="F1232" s="169"/>
      <c r="G1232" s="169"/>
      <c r="H1232" s="169"/>
      <c r="J1232" s="155"/>
      <c r="L1232" s="178"/>
      <c r="M1232" s="179"/>
      <c r="N1232" s="180"/>
      <c r="O1232" s="179"/>
    </row>
    <row r="1233" spans="1:15" x14ac:dyDescent="0.25">
      <c r="A1233" s="155"/>
      <c r="G1233" s="127" t="str">
        <f>IF('F0 Etat des lieux '!$C$13="","",'F0 Etat des lieux '!$C$13)</f>
        <v/>
      </c>
    </row>
    <row r="1234" spans="1:15" x14ac:dyDescent="0.25">
      <c r="A1234" s="155"/>
      <c r="G1234" s="127" t="str">
        <f>IF('F0 Etat des lieux '!$C$14="","",'F0 Etat des lieux '!$C$14)</f>
        <v/>
      </c>
    </row>
    <row r="1235" spans="1:15" x14ac:dyDescent="0.25">
      <c r="A1235" s="155"/>
    </row>
    <row r="1236" spans="1:15" x14ac:dyDescent="0.25">
      <c r="A1236" s="155"/>
    </row>
    <row r="1237" spans="1:15" ht="15.75" x14ac:dyDescent="0.25">
      <c r="A1237" s="155"/>
      <c r="D1237" s="452" t="s">
        <v>200</v>
      </c>
      <c r="E1237" s="453"/>
      <c r="F1237" s="453"/>
      <c r="G1237" s="453"/>
      <c r="H1237" s="453"/>
      <c r="I1237" s="454"/>
      <c r="N1237" s="183"/>
      <c r="O1237" s="184"/>
    </row>
    <row r="1238" spans="1:15" x14ac:dyDescent="0.25">
      <c r="A1238" s="155"/>
      <c r="B1238" s="126">
        <f>B1182+1</f>
        <v>23</v>
      </c>
      <c r="D1238" s="137"/>
      <c r="E1238" s="138"/>
      <c r="F1238" s="138"/>
      <c r="G1238" s="138"/>
      <c r="H1238" s="138"/>
      <c r="I1238" s="139"/>
    </row>
    <row r="1239" spans="1:15" x14ac:dyDescent="0.25">
      <c r="A1239" s="155"/>
      <c r="D1239" s="140" t="str">
        <f>"Fiche action n° "&amp;B1238</f>
        <v>Fiche action n° 23</v>
      </c>
      <c r="E1239" s="138"/>
      <c r="F1239" s="138"/>
      <c r="G1239" s="138"/>
      <c r="H1239" s="138"/>
      <c r="I1239" s="139"/>
    </row>
    <row r="1240" spans="1:15" ht="15.75" x14ac:dyDescent="0.25">
      <c r="A1240" s="155"/>
      <c r="D1240" s="141" t="s">
        <v>201</v>
      </c>
      <c r="E1240" s="455" t="str">
        <f>IF(ISNA(VLOOKUP(D1239,'F2 Objectifs'!$A$1:$F$82,2,FALSE)),"",VLOOKUP(D1239,'F2 Objectifs'!$A$1:$F$82,2,FALSE))</f>
        <v>Action 1 de l'objectif 1 de l'axe 3</v>
      </c>
      <c r="F1240" s="455"/>
      <c r="G1240" s="455"/>
      <c r="H1240" s="455"/>
      <c r="I1240" s="456"/>
    </row>
    <row r="1241" spans="1:15" ht="13.5" thickBot="1" x14ac:dyDescent="0.3">
      <c r="A1241" s="155"/>
    </row>
    <row r="1242" spans="1:15" ht="20.100000000000001" customHeight="1" x14ac:dyDescent="0.25">
      <c r="A1242" s="155"/>
      <c r="B1242" s="449" t="str">
        <f>IF(ISNA(VLOOKUP(D1239,'F2 Objectifs'!$A$1:$F$82,3,FALSE)),"",VLOOKUP(D1239,'F2 Objectifs'!$A$1:$F$82,3,FALSE))</f>
        <v xml:space="preserve">Axe 3 : développer la complémentarité avec les partenaires de l’école  </v>
      </c>
      <c r="C1242" s="450"/>
      <c r="D1242" s="450"/>
      <c r="E1242" s="450"/>
      <c r="F1242" s="450"/>
      <c r="G1242" s="450"/>
      <c r="H1242" s="450"/>
      <c r="I1242" s="451"/>
    </row>
    <row r="1243" spans="1:15" ht="20.100000000000001" customHeight="1" x14ac:dyDescent="0.25">
      <c r="A1243" s="155"/>
      <c r="B1243" s="142" t="s">
        <v>220</v>
      </c>
      <c r="C1243" s="457" t="str">
        <f>IF(ISNA(VLOOKUP(D1239,'F2 Objectifs'!$A$1:$F$82,4,FALSE)),"",VLOOKUP(D1239,'F2 Objectifs'!$A$1:$F$82,4,FALSE))</f>
        <v>Objectif 1 de l'axe 3</v>
      </c>
      <c r="D1243" s="457"/>
      <c r="E1243" s="457"/>
      <c r="F1243" s="457"/>
      <c r="G1243" s="457"/>
      <c r="H1243" s="457"/>
      <c r="I1243" s="458"/>
    </row>
    <row r="1244" spans="1:15" ht="20.100000000000001" customHeight="1" thickBot="1" x14ac:dyDescent="0.3">
      <c r="A1244" s="155"/>
      <c r="B1244" s="143" t="s">
        <v>221</v>
      </c>
      <c r="C1244" s="459" t="str">
        <f>IF(ISNA(VLOOKUP(D1239,'F2 Objectifs'!$A$1:$F$82,5,FALSE)),"",VLOOKUP(D1239,'F2 Objectifs'!$A$1:$F$82,5,FALSE))</f>
        <v>Indicateur de l'objectif 1 de l'axe 3</v>
      </c>
      <c r="D1244" s="459"/>
      <c r="E1244" s="459"/>
      <c r="F1244" s="459"/>
      <c r="G1244" s="459"/>
      <c r="H1244" s="459"/>
      <c r="I1244" s="460"/>
    </row>
    <row r="1245" spans="1:15" s="146" customFormat="1" thickBot="1" x14ac:dyDescent="0.3">
      <c r="A1245" s="155"/>
      <c r="B1245" s="144"/>
      <c r="C1245" s="145"/>
      <c r="D1245" s="145"/>
      <c r="E1245" s="145"/>
      <c r="F1245" s="145"/>
      <c r="G1245" s="145"/>
      <c r="L1245" s="186"/>
      <c r="M1245" s="129"/>
      <c r="N1245" s="130"/>
      <c r="O1245" s="129"/>
    </row>
    <row r="1246" spans="1:15" ht="13.5" customHeight="1" x14ac:dyDescent="0.25">
      <c r="A1246" s="155"/>
      <c r="B1246" s="147"/>
      <c r="C1246" s="467" t="s">
        <v>223</v>
      </c>
      <c r="D1246" s="468"/>
      <c r="E1246" s="468"/>
      <c r="F1246" s="468"/>
      <c r="G1246" s="468"/>
      <c r="H1246" s="469"/>
    </row>
    <row r="1247" spans="1:15" ht="20.100000000000001" customHeight="1" x14ac:dyDescent="0.25">
      <c r="A1247" s="155"/>
      <c r="C1247" s="148" t="s">
        <v>202</v>
      </c>
      <c r="D1247" s="149" t="s">
        <v>203</v>
      </c>
      <c r="E1247" s="149" t="s">
        <v>204</v>
      </c>
      <c r="F1247" s="149" t="s">
        <v>205</v>
      </c>
      <c r="G1247" s="149" t="s">
        <v>206</v>
      </c>
      <c r="H1247" s="465" t="s">
        <v>222</v>
      </c>
    </row>
    <row r="1248" spans="1:15" ht="20.100000000000001" customHeight="1" x14ac:dyDescent="0.25">
      <c r="A1248" s="155"/>
      <c r="C1248" s="148" t="s">
        <v>207</v>
      </c>
      <c r="D1248" s="149" t="s">
        <v>208</v>
      </c>
      <c r="E1248" s="149" t="s">
        <v>209</v>
      </c>
      <c r="F1248" s="149" t="s">
        <v>210</v>
      </c>
      <c r="G1248" s="149" t="s">
        <v>219</v>
      </c>
      <c r="H1248" s="466"/>
    </row>
    <row r="1249" spans="1:15" ht="20.100000000000001" customHeight="1" thickBot="1" x14ac:dyDescent="0.3">
      <c r="A1249" s="155"/>
      <c r="C1249" s="150"/>
      <c r="D1249" s="151"/>
      <c r="E1249" s="152" t="s">
        <v>211</v>
      </c>
      <c r="F1249" s="153"/>
      <c r="G1249" s="151"/>
      <c r="H1249" s="154"/>
    </row>
    <row r="1250" spans="1:15" s="155" customFormat="1" thickBot="1" x14ac:dyDescent="0.3">
      <c r="C1250" s="156"/>
      <c r="D1250" s="157"/>
      <c r="E1250" s="158"/>
      <c r="F1250" s="157"/>
      <c r="G1250" s="157"/>
      <c r="H1250" s="157"/>
      <c r="L1250" s="187"/>
      <c r="M1250" s="179"/>
      <c r="N1250" s="180"/>
      <c r="O1250" s="179"/>
    </row>
    <row r="1251" spans="1:15" s="164" customFormat="1" ht="15" x14ac:dyDescent="0.25">
      <c r="A1251" s="155"/>
      <c r="B1251" s="159" t="s">
        <v>212</v>
      </c>
      <c r="C1251" s="160"/>
      <c r="D1251" s="161"/>
      <c r="E1251" s="162"/>
      <c r="F1251" s="161"/>
      <c r="G1251" s="161"/>
      <c r="H1251" s="161"/>
      <c r="I1251" s="163"/>
      <c r="J1251" s="155"/>
      <c r="L1251" s="178"/>
      <c r="M1251" s="179"/>
      <c r="N1251" s="180"/>
      <c r="O1251" s="179"/>
    </row>
    <row r="1252" spans="1:15" s="164" customFormat="1" ht="15" customHeight="1" x14ac:dyDescent="0.25">
      <c r="A1252" s="255"/>
      <c r="B1252" s="440"/>
      <c r="C1252" s="441"/>
      <c r="D1252" s="441"/>
      <c r="E1252" s="441"/>
      <c r="F1252" s="441"/>
      <c r="G1252" s="441"/>
      <c r="H1252" s="441"/>
      <c r="I1252" s="442"/>
      <c r="J1252" s="155"/>
      <c r="L1252" s="178"/>
      <c r="M1252" s="179"/>
      <c r="N1252" s="180"/>
      <c r="O1252" s="179"/>
    </row>
    <row r="1253" spans="1:15" s="164" customFormat="1" ht="15" customHeight="1" x14ac:dyDescent="0.25">
      <c r="A1253" s="255"/>
      <c r="B1253" s="440"/>
      <c r="C1253" s="441"/>
      <c r="D1253" s="441"/>
      <c r="E1253" s="441"/>
      <c r="F1253" s="441"/>
      <c r="G1253" s="441"/>
      <c r="H1253" s="441"/>
      <c r="I1253" s="442"/>
      <c r="J1253" s="155"/>
      <c r="L1253" s="178"/>
      <c r="M1253" s="179"/>
      <c r="N1253" s="180"/>
      <c r="O1253" s="179"/>
    </row>
    <row r="1254" spans="1:15" s="164" customFormat="1" ht="15" customHeight="1" x14ac:dyDescent="0.25">
      <c r="A1254" s="255"/>
      <c r="B1254" s="440"/>
      <c r="C1254" s="441"/>
      <c r="D1254" s="441"/>
      <c r="E1254" s="441"/>
      <c r="F1254" s="441"/>
      <c r="G1254" s="441"/>
      <c r="H1254" s="441"/>
      <c r="I1254" s="442"/>
      <c r="J1254" s="155"/>
      <c r="L1254" s="178"/>
      <c r="M1254" s="179"/>
      <c r="N1254" s="180"/>
      <c r="O1254" s="179"/>
    </row>
    <row r="1255" spans="1:15" s="164" customFormat="1" ht="15" customHeight="1" x14ac:dyDescent="0.25">
      <c r="A1255" s="255"/>
      <c r="B1255" s="440"/>
      <c r="C1255" s="441"/>
      <c r="D1255" s="441"/>
      <c r="E1255" s="441"/>
      <c r="F1255" s="441"/>
      <c r="G1255" s="441"/>
      <c r="H1255" s="441"/>
      <c r="I1255" s="442"/>
      <c r="J1255" s="155"/>
      <c r="L1255" s="178"/>
      <c r="M1255" s="179"/>
      <c r="N1255" s="180"/>
      <c r="O1255" s="179"/>
    </row>
    <row r="1256" spans="1:15" s="164" customFormat="1" ht="12.75" customHeight="1" x14ac:dyDescent="0.25">
      <c r="A1256" s="255"/>
      <c r="B1256" s="443"/>
      <c r="C1256" s="444"/>
      <c r="D1256" s="444"/>
      <c r="E1256" s="444"/>
      <c r="F1256" s="444"/>
      <c r="G1256" s="444"/>
      <c r="H1256" s="444"/>
      <c r="I1256" s="445"/>
      <c r="J1256" s="155"/>
      <c r="L1256" s="178"/>
      <c r="M1256" s="179"/>
      <c r="N1256" s="180"/>
      <c r="O1256" s="179"/>
    </row>
    <row r="1257" spans="1:15" s="164" customFormat="1" ht="15" x14ac:dyDescent="0.25">
      <c r="A1257" s="155"/>
      <c r="B1257" s="167" t="s">
        <v>213</v>
      </c>
      <c r="C1257" s="168"/>
      <c r="D1257" s="169"/>
      <c r="E1257" s="170"/>
      <c r="F1257" s="169"/>
      <c r="G1257" s="169"/>
      <c r="H1257" s="169"/>
      <c r="I1257" s="171"/>
      <c r="J1257" s="155"/>
      <c r="L1257" s="178"/>
      <c r="M1257" s="179"/>
      <c r="N1257" s="180"/>
      <c r="O1257" s="179"/>
    </row>
    <row r="1258" spans="1:15" s="164" customFormat="1" ht="12.75" customHeight="1" x14ac:dyDescent="0.25">
      <c r="A1258" s="255"/>
      <c r="B1258" s="440"/>
      <c r="C1258" s="441"/>
      <c r="D1258" s="441"/>
      <c r="E1258" s="441"/>
      <c r="F1258" s="441"/>
      <c r="G1258" s="441"/>
      <c r="H1258" s="441"/>
      <c r="I1258" s="442"/>
      <c r="J1258" s="155"/>
      <c r="L1258" s="178"/>
      <c r="M1258" s="179"/>
      <c r="N1258" s="180"/>
      <c r="O1258" s="179"/>
    </row>
    <row r="1259" spans="1:15" s="164" customFormat="1" ht="12.75" customHeight="1" x14ac:dyDescent="0.25">
      <c r="A1259" s="255"/>
      <c r="B1259" s="440"/>
      <c r="C1259" s="441"/>
      <c r="D1259" s="441"/>
      <c r="E1259" s="441"/>
      <c r="F1259" s="441"/>
      <c r="G1259" s="441"/>
      <c r="H1259" s="441"/>
      <c r="I1259" s="442"/>
      <c r="J1259" s="155"/>
      <c r="L1259" s="178"/>
      <c r="M1259" s="179"/>
      <c r="N1259" s="180"/>
      <c r="O1259" s="179"/>
    </row>
    <row r="1260" spans="1:15" s="164" customFormat="1" ht="12.75" customHeight="1" x14ac:dyDescent="0.25">
      <c r="A1260" s="255"/>
      <c r="B1260" s="440"/>
      <c r="C1260" s="441"/>
      <c r="D1260" s="441"/>
      <c r="E1260" s="441"/>
      <c r="F1260" s="441"/>
      <c r="G1260" s="441"/>
      <c r="H1260" s="441"/>
      <c r="I1260" s="442"/>
      <c r="J1260" s="155"/>
      <c r="L1260" s="178"/>
      <c r="M1260" s="179"/>
      <c r="N1260" s="180"/>
      <c r="O1260" s="179"/>
    </row>
    <row r="1261" spans="1:15" s="164" customFormat="1" ht="12.75" customHeight="1" x14ac:dyDescent="0.25">
      <c r="A1261" s="255"/>
      <c r="B1261" s="440"/>
      <c r="C1261" s="441"/>
      <c r="D1261" s="441"/>
      <c r="E1261" s="441"/>
      <c r="F1261" s="441"/>
      <c r="G1261" s="441"/>
      <c r="H1261" s="441"/>
      <c r="I1261" s="442"/>
      <c r="J1261" s="155"/>
      <c r="L1261" s="178"/>
      <c r="M1261" s="179"/>
      <c r="N1261" s="180"/>
      <c r="O1261" s="179"/>
    </row>
    <row r="1262" spans="1:15" s="164" customFormat="1" ht="12.75" customHeight="1" x14ac:dyDescent="0.25">
      <c r="A1262" s="255"/>
      <c r="B1262" s="443"/>
      <c r="C1262" s="444"/>
      <c r="D1262" s="444"/>
      <c r="E1262" s="444"/>
      <c r="F1262" s="444"/>
      <c r="G1262" s="444"/>
      <c r="H1262" s="444"/>
      <c r="I1262" s="445"/>
      <c r="J1262" s="155"/>
      <c r="L1262" s="178"/>
      <c r="M1262" s="179"/>
      <c r="N1262" s="180"/>
      <c r="O1262" s="179"/>
    </row>
    <row r="1263" spans="1:15" s="164" customFormat="1" ht="12.75" customHeight="1" x14ac:dyDescent="0.3">
      <c r="A1263" s="155"/>
      <c r="B1263" s="167" t="s">
        <v>214</v>
      </c>
      <c r="C1263" s="168"/>
      <c r="D1263" s="169"/>
      <c r="E1263" s="170"/>
      <c r="F1263" s="169"/>
      <c r="G1263" s="169"/>
      <c r="H1263" s="169"/>
      <c r="I1263" s="171"/>
      <c r="J1263" s="155"/>
      <c r="L1263" s="178"/>
      <c r="M1263" s="179"/>
      <c r="N1263" s="180"/>
      <c r="O1263" s="179"/>
    </row>
    <row r="1264" spans="1:15" s="164" customFormat="1" ht="12.75" customHeight="1" x14ac:dyDescent="0.25">
      <c r="A1264" s="255"/>
      <c r="B1264" s="440"/>
      <c r="C1264" s="441"/>
      <c r="D1264" s="441"/>
      <c r="E1264" s="441"/>
      <c r="F1264" s="441"/>
      <c r="G1264" s="441"/>
      <c r="H1264" s="441"/>
      <c r="I1264" s="442"/>
      <c r="J1264" s="155"/>
      <c r="L1264" s="178"/>
      <c r="M1264" s="179"/>
      <c r="N1264" s="180"/>
      <c r="O1264" s="179"/>
    </row>
    <row r="1265" spans="1:15" s="164" customFormat="1" ht="12.75" customHeight="1" x14ac:dyDescent="0.25">
      <c r="A1265" s="255"/>
      <c r="B1265" s="440"/>
      <c r="C1265" s="441"/>
      <c r="D1265" s="441"/>
      <c r="E1265" s="441"/>
      <c r="F1265" s="441"/>
      <c r="G1265" s="441"/>
      <c r="H1265" s="441"/>
      <c r="I1265" s="442"/>
      <c r="J1265" s="155"/>
      <c r="L1265" s="178"/>
      <c r="M1265" s="179"/>
      <c r="N1265" s="180"/>
      <c r="O1265" s="179"/>
    </row>
    <row r="1266" spans="1:15" s="164" customFormat="1" ht="12.75" customHeight="1" x14ac:dyDescent="0.25">
      <c r="A1266" s="255"/>
      <c r="B1266" s="440"/>
      <c r="C1266" s="441"/>
      <c r="D1266" s="441"/>
      <c r="E1266" s="441"/>
      <c r="F1266" s="441"/>
      <c r="G1266" s="441"/>
      <c r="H1266" s="441"/>
      <c r="I1266" s="442"/>
      <c r="J1266" s="155"/>
      <c r="L1266" s="178"/>
      <c r="M1266" s="179"/>
      <c r="N1266" s="180"/>
      <c r="O1266" s="179"/>
    </row>
    <row r="1267" spans="1:15" s="164" customFormat="1" ht="12.75" customHeight="1" x14ac:dyDescent="0.25">
      <c r="A1267" s="255"/>
      <c r="B1267" s="440"/>
      <c r="C1267" s="441"/>
      <c r="D1267" s="441"/>
      <c r="E1267" s="441"/>
      <c r="F1267" s="441"/>
      <c r="G1267" s="441"/>
      <c r="H1267" s="441"/>
      <c r="I1267" s="442"/>
      <c r="J1267" s="155"/>
      <c r="L1267" s="178"/>
      <c r="M1267" s="179"/>
      <c r="N1267" s="180"/>
      <c r="O1267" s="179"/>
    </row>
    <row r="1268" spans="1:15" s="164" customFormat="1" ht="12.75" customHeight="1" x14ac:dyDescent="0.25">
      <c r="A1268" s="255"/>
      <c r="B1268" s="443"/>
      <c r="C1268" s="444"/>
      <c r="D1268" s="444"/>
      <c r="E1268" s="444"/>
      <c r="F1268" s="444"/>
      <c r="G1268" s="444"/>
      <c r="H1268" s="444"/>
      <c r="I1268" s="445"/>
      <c r="J1268" s="155"/>
      <c r="L1268" s="178"/>
      <c r="M1268" s="179"/>
      <c r="N1268" s="180"/>
      <c r="O1268" s="179"/>
    </row>
    <row r="1269" spans="1:15" s="164" customFormat="1" ht="15" x14ac:dyDescent="0.25">
      <c r="A1269" s="155"/>
      <c r="B1269" s="173" t="s">
        <v>215</v>
      </c>
      <c r="C1269" s="174"/>
      <c r="D1269" s="174"/>
      <c r="E1269" s="174"/>
      <c r="F1269" s="174"/>
      <c r="G1269" s="174"/>
      <c r="H1269" s="174"/>
      <c r="I1269" s="175"/>
      <c r="J1269" s="155"/>
      <c r="L1269" s="178"/>
      <c r="M1269" s="179"/>
      <c r="N1269" s="180"/>
      <c r="O1269" s="179"/>
    </row>
    <row r="1270" spans="1:15" s="164" customFormat="1" ht="15" x14ac:dyDescent="0.25">
      <c r="A1270" s="155"/>
      <c r="B1270" s="176" t="s">
        <v>216</v>
      </c>
      <c r="C1270" s="168"/>
      <c r="D1270" s="169"/>
      <c r="E1270" s="170"/>
      <c r="F1270" s="169"/>
      <c r="G1270" s="169"/>
      <c r="H1270" s="169"/>
      <c r="I1270" s="171"/>
      <c r="J1270" s="155"/>
      <c r="L1270" s="178"/>
      <c r="M1270" s="179"/>
      <c r="N1270" s="180"/>
      <c r="O1270" s="179"/>
    </row>
    <row r="1271" spans="1:15" s="164" customFormat="1" ht="12.75" customHeight="1" x14ac:dyDescent="0.25">
      <c r="A1271" s="255"/>
      <c r="B1271" s="440"/>
      <c r="C1271" s="441"/>
      <c r="D1271" s="441"/>
      <c r="E1271" s="441"/>
      <c r="F1271" s="441"/>
      <c r="G1271" s="441"/>
      <c r="H1271" s="441"/>
      <c r="I1271" s="442"/>
      <c r="J1271" s="155"/>
      <c r="L1271" s="178"/>
      <c r="M1271" s="179"/>
      <c r="N1271" s="180"/>
      <c r="O1271" s="179"/>
    </row>
    <row r="1272" spans="1:15" s="164" customFormat="1" ht="12.75" customHeight="1" x14ac:dyDescent="0.25">
      <c r="A1272" s="255"/>
      <c r="B1272" s="440"/>
      <c r="C1272" s="441"/>
      <c r="D1272" s="441"/>
      <c r="E1272" s="441"/>
      <c r="F1272" s="441"/>
      <c r="G1272" s="441"/>
      <c r="H1272" s="441"/>
      <c r="I1272" s="442"/>
      <c r="J1272" s="155"/>
      <c r="L1272" s="178"/>
      <c r="M1272" s="179"/>
      <c r="N1272" s="180"/>
      <c r="O1272" s="179"/>
    </row>
    <row r="1273" spans="1:15" s="164" customFormat="1" ht="12.75" customHeight="1" x14ac:dyDescent="0.25">
      <c r="A1273" s="255"/>
      <c r="B1273" s="440"/>
      <c r="C1273" s="441"/>
      <c r="D1273" s="441"/>
      <c r="E1273" s="441"/>
      <c r="F1273" s="441"/>
      <c r="G1273" s="441"/>
      <c r="H1273" s="441"/>
      <c r="I1273" s="442"/>
      <c r="J1273" s="155"/>
      <c r="L1273" s="178"/>
      <c r="M1273" s="179"/>
      <c r="N1273" s="180"/>
      <c r="O1273" s="179"/>
    </row>
    <row r="1274" spans="1:15" s="164" customFormat="1" ht="12.75" customHeight="1" x14ac:dyDescent="0.25">
      <c r="A1274" s="255"/>
      <c r="B1274" s="440"/>
      <c r="C1274" s="441"/>
      <c r="D1274" s="441"/>
      <c r="E1274" s="441"/>
      <c r="F1274" s="441"/>
      <c r="G1274" s="441"/>
      <c r="H1274" s="441"/>
      <c r="I1274" s="442"/>
      <c r="J1274" s="155"/>
      <c r="L1274" s="178"/>
      <c r="M1274" s="179"/>
      <c r="N1274" s="180"/>
      <c r="O1274" s="179"/>
    </row>
    <row r="1275" spans="1:15" s="164" customFormat="1" ht="12.75" customHeight="1" x14ac:dyDescent="0.25">
      <c r="A1275" s="255"/>
      <c r="B1275" s="443"/>
      <c r="C1275" s="444"/>
      <c r="D1275" s="444"/>
      <c r="E1275" s="444"/>
      <c r="F1275" s="444"/>
      <c r="G1275" s="444"/>
      <c r="H1275" s="444"/>
      <c r="I1275" s="445"/>
      <c r="J1275" s="155"/>
      <c r="L1275" s="178"/>
      <c r="M1275" s="179"/>
      <c r="N1275" s="180"/>
      <c r="O1275" s="179"/>
    </row>
    <row r="1276" spans="1:15" s="164" customFormat="1" ht="12.75" customHeight="1" x14ac:dyDescent="0.25">
      <c r="A1276" s="155"/>
      <c r="B1276" s="181" t="s">
        <v>217</v>
      </c>
      <c r="C1276" s="168"/>
      <c r="D1276" s="169"/>
      <c r="E1276" s="170"/>
      <c r="F1276" s="169"/>
      <c r="G1276" s="169"/>
      <c r="H1276" s="169"/>
      <c r="I1276" s="171"/>
      <c r="J1276" s="155"/>
      <c r="L1276" s="178"/>
      <c r="M1276" s="179"/>
      <c r="N1276" s="180"/>
      <c r="O1276" s="179"/>
    </row>
    <row r="1277" spans="1:15" s="164" customFormat="1" ht="12.75" customHeight="1" x14ac:dyDescent="0.25">
      <c r="A1277" s="255"/>
      <c r="B1277" s="440"/>
      <c r="C1277" s="441"/>
      <c r="D1277" s="441"/>
      <c r="E1277" s="441"/>
      <c r="F1277" s="441"/>
      <c r="G1277" s="441"/>
      <c r="H1277" s="441"/>
      <c r="I1277" s="442"/>
      <c r="J1277" s="155"/>
      <c r="L1277" s="178"/>
      <c r="M1277" s="179"/>
      <c r="N1277" s="180"/>
      <c r="O1277" s="179"/>
    </row>
    <row r="1278" spans="1:15" s="164" customFormat="1" ht="12.75" customHeight="1" x14ac:dyDescent="0.25">
      <c r="A1278" s="255"/>
      <c r="B1278" s="440"/>
      <c r="C1278" s="441"/>
      <c r="D1278" s="441"/>
      <c r="E1278" s="441"/>
      <c r="F1278" s="441"/>
      <c r="G1278" s="441"/>
      <c r="H1278" s="441"/>
      <c r="I1278" s="442"/>
      <c r="J1278" s="155"/>
      <c r="L1278" s="178"/>
      <c r="M1278" s="179"/>
      <c r="N1278" s="180"/>
      <c r="O1278" s="179"/>
    </row>
    <row r="1279" spans="1:15" s="164" customFormat="1" ht="12.75" customHeight="1" x14ac:dyDescent="0.25">
      <c r="A1279" s="255"/>
      <c r="B1279" s="440"/>
      <c r="C1279" s="441"/>
      <c r="D1279" s="441"/>
      <c r="E1279" s="441"/>
      <c r="F1279" s="441"/>
      <c r="G1279" s="441"/>
      <c r="H1279" s="441"/>
      <c r="I1279" s="442"/>
      <c r="J1279" s="155"/>
      <c r="L1279" s="178"/>
      <c r="M1279" s="179"/>
      <c r="N1279" s="180"/>
      <c r="O1279" s="179"/>
    </row>
    <row r="1280" spans="1:15" s="164" customFormat="1" ht="12.75" customHeight="1" x14ac:dyDescent="0.25">
      <c r="A1280" s="255"/>
      <c r="B1280" s="440"/>
      <c r="C1280" s="441"/>
      <c r="D1280" s="441"/>
      <c r="E1280" s="441"/>
      <c r="F1280" s="441"/>
      <c r="G1280" s="441"/>
      <c r="H1280" s="441"/>
      <c r="I1280" s="442"/>
      <c r="J1280" s="155"/>
      <c r="L1280" s="178"/>
      <c r="M1280" s="179"/>
      <c r="N1280" s="180"/>
      <c r="O1280" s="179"/>
    </row>
    <row r="1281" spans="1:15" s="164" customFormat="1" ht="12.75" customHeight="1" x14ac:dyDescent="0.25">
      <c r="A1281" s="255"/>
      <c r="B1281" s="443"/>
      <c r="C1281" s="444"/>
      <c r="D1281" s="444"/>
      <c r="E1281" s="444"/>
      <c r="F1281" s="444"/>
      <c r="G1281" s="444"/>
      <c r="H1281" s="444"/>
      <c r="I1281" s="445"/>
      <c r="J1281" s="155"/>
      <c r="L1281" s="178"/>
      <c r="M1281" s="179"/>
      <c r="N1281" s="180"/>
      <c r="O1281" s="179"/>
    </row>
    <row r="1282" spans="1:15" s="164" customFormat="1" ht="12.75" customHeight="1" x14ac:dyDescent="0.25">
      <c r="A1282" s="155"/>
      <c r="B1282" s="167" t="s">
        <v>218</v>
      </c>
      <c r="C1282" s="168"/>
      <c r="D1282" s="169"/>
      <c r="E1282" s="170"/>
      <c r="F1282" s="169"/>
      <c r="G1282" s="169"/>
      <c r="H1282" s="169"/>
      <c r="I1282" s="171"/>
      <c r="J1282" s="155"/>
      <c r="L1282" s="178"/>
      <c r="M1282" s="179"/>
      <c r="N1282" s="180"/>
      <c r="O1282" s="179"/>
    </row>
    <row r="1283" spans="1:15" s="164" customFormat="1" ht="12.75" customHeight="1" x14ac:dyDescent="0.25">
      <c r="A1283" s="255"/>
      <c r="B1283" s="440"/>
      <c r="C1283" s="441"/>
      <c r="D1283" s="441"/>
      <c r="E1283" s="441"/>
      <c r="F1283" s="441"/>
      <c r="G1283" s="441"/>
      <c r="H1283" s="441"/>
      <c r="I1283" s="442"/>
      <c r="J1283" s="155"/>
      <c r="L1283" s="178"/>
      <c r="M1283" s="179"/>
      <c r="N1283" s="180"/>
      <c r="O1283" s="179"/>
    </row>
    <row r="1284" spans="1:15" s="164" customFormat="1" ht="12.75" customHeight="1" x14ac:dyDescent="0.25">
      <c r="A1284" s="255"/>
      <c r="B1284" s="440"/>
      <c r="C1284" s="441"/>
      <c r="D1284" s="441"/>
      <c r="E1284" s="441"/>
      <c r="F1284" s="441"/>
      <c r="G1284" s="441"/>
      <c r="H1284" s="441"/>
      <c r="I1284" s="442"/>
      <c r="J1284" s="155"/>
      <c r="L1284" s="178"/>
      <c r="M1284" s="179"/>
      <c r="N1284" s="180"/>
      <c r="O1284" s="179"/>
    </row>
    <row r="1285" spans="1:15" s="164" customFormat="1" ht="12.75" customHeight="1" x14ac:dyDescent="0.25">
      <c r="A1285" s="255"/>
      <c r="B1285" s="440"/>
      <c r="C1285" s="441"/>
      <c r="D1285" s="441"/>
      <c r="E1285" s="441"/>
      <c r="F1285" s="441"/>
      <c r="G1285" s="441"/>
      <c r="H1285" s="441"/>
      <c r="I1285" s="442"/>
      <c r="J1285" s="155"/>
      <c r="L1285" s="178"/>
      <c r="M1285" s="179"/>
      <c r="N1285" s="180"/>
      <c r="O1285" s="179"/>
    </row>
    <row r="1286" spans="1:15" s="164" customFormat="1" ht="12.75" customHeight="1" x14ac:dyDescent="0.25">
      <c r="A1286" s="255"/>
      <c r="B1286" s="440"/>
      <c r="C1286" s="441"/>
      <c r="D1286" s="441"/>
      <c r="E1286" s="441"/>
      <c r="F1286" s="441"/>
      <c r="G1286" s="441"/>
      <c r="H1286" s="441"/>
      <c r="I1286" s="442"/>
      <c r="J1286" s="155"/>
      <c r="L1286" s="178"/>
      <c r="M1286" s="179"/>
      <c r="N1286" s="180"/>
      <c r="O1286" s="179"/>
    </row>
    <row r="1287" spans="1:15" s="164" customFormat="1" ht="13.5" customHeight="1" thickBot="1" x14ac:dyDescent="0.3">
      <c r="A1287" s="255"/>
      <c r="B1287" s="446"/>
      <c r="C1287" s="447"/>
      <c r="D1287" s="447"/>
      <c r="E1287" s="447"/>
      <c r="F1287" s="447"/>
      <c r="G1287" s="447"/>
      <c r="H1287" s="447"/>
      <c r="I1287" s="448"/>
      <c r="J1287" s="155"/>
      <c r="L1287" s="178"/>
      <c r="M1287" s="179"/>
      <c r="N1287" s="180"/>
      <c r="O1287" s="179"/>
    </row>
    <row r="1288" spans="1:15" s="164" customFormat="1" ht="15" x14ac:dyDescent="0.25">
      <c r="A1288" s="155"/>
      <c r="B1288" s="182"/>
      <c r="C1288" s="168"/>
      <c r="D1288" s="169"/>
      <c r="E1288" s="170"/>
      <c r="F1288" s="169"/>
      <c r="G1288" s="169"/>
      <c r="H1288" s="169"/>
      <c r="J1288" s="155"/>
      <c r="L1288" s="178"/>
      <c r="M1288" s="179"/>
      <c r="N1288" s="180"/>
      <c r="O1288" s="179"/>
    </row>
    <row r="1289" spans="1:15" x14ac:dyDescent="0.25">
      <c r="A1289" s="155"/>
      <c r="G1289" s="127" t="str">
        <f>IF('F0 Etat des lieux '!$C$13="","",'F0 Etat des lieux '!$C$13)</f>
        <v/>
      </c>
    </row>
    <row r="1290" spans="1:15" x14ac:dyDescent="0.25">
      <c r="A1290" s="155"/>
      <c r="G1290" s="127" t="str">
        <f>IF('F0 Etat des lieux '!$C$14="","",'F0 Etat des lieux '!$C$14)</f>
        <v/>
      </c>
    </row>
    <row r="1291" spans="1:15" x14ac:dyDescent="0.25">
      <c r="A1291" s="155"/>
    </row>
    <row r="1292" spans="1:15" x14ac:dyDescent="0.25">
      <c r="A1292" s="155"/>
    </row>
    <row r="1293" spans="1:15" ht="15.75" x14ac:dyDescent="0.25">
      <c r="A1293" s="155"/>
      <c r="D1293" s="452" t="s">
        <v>200</v>
      </c>
      <c r="E1293" s="453"/>
      <c r="F1293" s="453"/>
      <c r="G1293" s="453"/>
      <c r="H1293" s="453"/>
      <c r="I1293" s="454"/>
      <c r="N1293" s="183"/>
      <c r="O1293" s="184"/>
    </row>
    <row r="1294" spans="1:15" x14ac:dyDescent="0.25">
      <c r="A1294" s="155"/>
      <c r="B1294" s="126">
        <f>B1238+1</f>
        <v>24</v>
      </c>
      <c r="D1294" s="137"/>
      <c r="E1294" s="138"/>
      <c r="F1294" s="138"/>
      <c r="G1294" s="138"/>
      <c r="H1294" s="138"/>
      <c r="I1294" s="139"/>
    </row>
    <row r="1295" spans="1:15" x14ac:dyDescent="0.25">
      <c r="A1295" s="155"/>
      <c r="D1295" s="140" t="str">
        <f>"Fiche action n° "&amp;B1294</f>
        <v>Fiche action n° 24</v>
      </c>
      <c r="E1295" s="138"/>
      <c r="F1295" s="138"/>
      <c r="G1295" s="138"/>
      <c r="H1295" s="138"/>
      <c r="I1295" s="139"/>
    </row>
    <row r="1296" spans="1:15" ht="15.75" x14ac:dyDescent="0.25">
      <c r="A1296" s="155"/>
      <c r="D1296" s="141" t="s">
        <v>201</v>
      </c>
      <c r="E1296" s="455" t="str">
        <f>IF(ISNA(VLOOKUP(D1295,'F2 Objectifs'!$A$1:$F$82,2,FALSE)),"",VLOOKUP(D1295,'F2 Objectifs'!$A$1:$F$82,2,FALSE))</f>
        <v>Action 2 de l'objectif 1 de l'axe 3</v>
      </c>
      <c r="F1296" s="455"/>
      <c r="G1296" s="455"/>
      <c r="H1296" s="455"/>
      <c r="I1296" s="456"/>
    </row>
    <row r="1297" spans="1:15" ht="13.5" thickBot="1" x14ac:dyDescent="0.3">
      <c r="A1297" s="155"/>
    </row>
    <row r="1298" spans="1:15" ht="20.100000000000001" customHeight="1" x14ac:dyDescent="0.25">
      <c r="A1298" s="155"/>
      <c r="B1298" s="449" t="str">
        <f>IF(ISNA(VLOOKUP(D1295,'F2 Objectifs'!$A$1:$F$82,3,FALSE)),"",VLOOKUP(D1295,'F2 Objectifs'!$A$1:$F$82,3,FALSE))</f>
        <v xml:space="preserve">Axe 3 : développer la complémentarité avec les partenaires de l’école  </v>
      </c>
      <c r="C1298" s="450"/>
      <c r="D1298" s="450"/>
      <c r="E1298" s="450"/>
      <c r="F1298" s="450"/>
      <c r="G1298" s="450"/>
      <c r="H1298" s="450"/>
      <c r="I1298" s="451"/>
    </row>
    <row r="1299" spans="1:15" ht="20.100000000000001" customHeight="1" x14ac:dyDescent="0.25">
      <c r="A1299" s="155"/>
      <c r="B1299" s="142" t="s">
        <v>220</v>
      </c>
      <c r="C1299" s="457" t="str">
        <f>IF(ISNA(VLOOKUP(D1295,'F2 Objectifs'!$A$1:$F$82,4,FALSE)),"",VLOOKUP(D1295,'F2 Objectifs'!$A$1:$F$82,4,FALSE))</f>
        <v>Objectif 1 de l'axe 3</v>
      </c>
      <c r="D1299" s="457"/>
      <c r="E1299" s="457"/>
      <c r="F1299" s="457"/>
      <c r="G1299" s="457"/>
      <c r="H1299" s="457"/>
      <c r="I1299" s="458"/>
    </row>
    <row r="1300" spans="1:15" ht="20.100000000000001" customHeight="1" thickBot="1" x14ac:dyDescent="0.3">
      <c r="A1300" s="155"/>
      <c r="B1300" s="143" t="s">
        <v>221</v>
      </c>
      <c r="C1300" s="459" t="str">
        <f>IF(ISNA(VLOOKUP(D1295,'F2 Objectifs'!$A$1:$F$82,5,FALSE)),"",VLOOKUP(D1295,'F2 Objectifs'!$A$1:$F$82,5,FALSE))</f>
        <v>Indicateur de l'objectif 1 de l'axe 3</v>
      </c>
      <c r="D1300" s="459"/>
      <c r="E1300" s="459"/>
      <c r="F1300" s="459"/>
      <c r="G1300" s="459"/>
      <c r="H1300" s="459"/>
      <c r="I1300" s="460"/>
    </row>
    <row r="1301" spans="1:15" s="146" customFormat="1" thickBot="1" x14ac:dyDescent="0.3">
      <c r="A1301" s="155"/>
      <c r="B1301" s="144"/>
      <c r="C1301" s="145"/>
      <c r="D1301" s="145"/>
      <c r="E1301" s="145"/>
      <c r="F1301" s="145"/>
      <c r="G1301" s="145"/>
      <c r="L1301" s="186"/>
      <c r="M1301" s="129"/>
      <c r="N1301" s="130"/>
      <c r="O1301" s="129"/>
    </row>
    <row r="1302" spans="1:15" ht="13.5" customHeight="1" x14ac:dyDescent="0.25">
      <c r="A1302" s="155"/>
      <c r="B1302" s="147"/>
      <c r="C1302" s="467" t="s">
        <v>223</v>
      </c>
      <c r="D1302" s="468"/>
      <c r="E1302" s="468"/>
      <c r="F1302" s="468"/>
      <c r="G1302" s="468"/>
      <c r="H1302" s="469"/>
    </row>
    <row r="1303" spans="1:15" ht="20.100000000000001" customHeight="1" x14ac:dyDescent="0.25">
      <c r="A1303" s="155"/>
      <c r="C1303" s="148" t="s">
        <v>202</v>
      </c>
      <c r="D1303" s="149" t="s">
        <v>203</v>
      </c>
      <c r="E1303" s="149" t="s">
        <v>204</v>
      </c>
      <c r="F1303" s="149" t="s">
        <v>205</v>
      </c>
      <c r="G1303" s="149" t="s">
        <v>206</v>
      </c>
      <c r="H1303" s="465" t="s">
        <v>222</v>
      </c>
    </row>
    <row r="1304" spans="1:15" ht="20.100000000000001" customHeight="1" x14ac:dyDescent="0.25">
      <c r="A1304" s="155"/>
      <c r="C1304" s="148" t="s">
        <v>207</v>
      </c>
      <c r="D1304" s="149" t="s">
        <v>208</v>
      </c>
      <c r="E1304" s="149" t="s">
        <v>209</v>
      </c>
      <c r="F1304" s="149" t="s">
        <v>210</v>
      </c>
      <c r="G1304" s="149" t="s">
        <v>219</v>
      </c>
      <c r="H1304" s="466"/>
    </row>
    <row r="1305" spans="1:15" ht="20.100000000000001" customHeight="1" thickBot="1" x14ac:dyDescent="0.3">
      <c r="A1305" s="155"/>
      <c r="C1305" s="150"/>
      <c r="D1305" s="151"/>
      <c r="E1305" s="152" t="s">
        <v>211</v>
      </c>
      <c r="F1305" s="153"/>
      <c r="G1305" s="151"/>
      <c r="H1305" s="154"/>
    </row>
    <row r="1306" spans="1:15" s="155" customFormat="1" thickBot="1" x14ac:dyDescent="0.3">
      <c r="C1306" s="156"/>
      <c r="D1306" s="157"/>
      <c r="E1306" s="158"/>
      <c r="F1306" s="157"/>
      <c r="G1306" s="157"/>
      <c r="H1306" s="157"/>
      <c r="L1306" s="187"/>
      <c r="M1306" s="179"/>
      <c r="N1306" s="180"/>
      <c r="O1306" s="179"/>
    </row>
    <row r="1307" spans="1:15" s="164" customFormat="1" ht="15" x14ac:dyDescent="0.25">
      <c r="A1307" s="155"/>
      <c r="B1307" s="159" t="s">
        <v>212</v>
      </c>
      <c r="C1307" s="160"/>
      <c r="D1307" s="161"/>
      <c r="E1307" s="162"/>
      <c r="F1307" s="161"/>
      <c r="G1307" s="161"/>
      <c r="H1307" s="161"/>
      <c r="I1307" s="163"/>
      <c r="J1307" s="155"/>
      <c r="L1307" s="178"/>
      <c r="M1307" s="179"/>
      <c r="N1307" s="180"/>
      <c r="O1307" s="179"/>
    </row>
    <row r="1308" spans="1:15" s="164" customFormat="1" ht="15" customHeight="1" x14ac:dyDescent="0.25">
      <c r="A1308" s="255"/>
      <c r="B1308" s="440"/>
      <c r="C1308" s="441"/>
      <c r="D1308" s="441"/>
      <c r="E1308" s="441"/>
      <c r="F1308" s="441"/>
      <c r="G1308" s="441"/>
      <c r="H1308" s="441"/>
      <c r="I1308" s="442"/>
      <c r="J1308" s="155"/>
      <c r="L1308" s="178"/>
      <c r="M1308" s="179"/>
      <c r="N1308" s="180"/>
      <c r="O1308" s="179"/>
    </row>
    <row r="1309" spans="1:15" s="164" customFormat="1" ht="15" customHeight="1" x14ac:dyDescent="0.25">
      <c r="A1309" s="255"/>
      <c r="B1309" s="440"/>
      <c r="C1309" s="441"/>
      <c r="D1309" s="441"/>
      <c r="E1309" s="441"/>
      <c r="F1309" s="441"/>
      <c r="G1309" s="441"/>
      <c r="H1309" s="441"/>
      <c r="I1309" s="442"/>
      <c r="J1309" s="155"/>
      <c r="L1309" s="178"/>
      <c r="M1309" s="179"/>
      <c r="N1309" s="180"/>
      <c r="O1309" s="179"/>
    </row>
    <row r="1310" spans="1:15" s="164" customFormat="1" ht="15" customHeight="1" x14ac:dyDescent="0.25">
      <c r="A1310" s="255"/>
      <c r="B1310" s="440"/>
      <c r="C1310" s="441"/>
      <c r="D1310" s="441"/>
      <c r="E1310" s="441"/>
      <c r="F1310" s="441"/>
      <c r="G1310" s="441"/>
      <c r="H1310" s="441"/>
      <c r="I1310" s="442"/>
      <c r="J1310" s="155"/>
      <c r="L1310" s="178"/>
      <c r="M1310" s="179"/>
      <c r="N1310" s="180"/>
      <c r="O1310" s="179"/>
    </row>
    <row r="1311" spans="1:15" s="164" customFormat="1" ht="15" customHeight="1" x14ac:dyDescent="0.25">
      <c r="A1311" s="255"/>
      <c r="B1311" s="440"/>
      <c r="C1311" s="441"/>
      <c r="D1311" s="441"/>
      <c r="E1311" s="441"/>
      <c r="F1311" s="441"/>
      <c r="G1311" s="441"/>
      <c r="H1311" s="441"/>
      <c r="I1311" s="442"/>
      <c r="J1311" s="155"/>
      <c r="L1311" s="178"/>
      <c r="M1311" s="179"/>
      <c r="N1311" s="180"/>
      <c r="O1311" s="179"/>
    </row>
    <row r="1312" spans="1:15" s="164" customFormat="1" ht="12.75" customHeight="1" x14ac:dyDescent="0.25">
      <c r="A1312" s="255"/>
      <c r="B1312" s="443"/>
      <c r="C1312" s="444"/>
      <c r="D1312" s="444"/>
      <c r="E1312" s="444"/>
      <c r="F1312" s="444"/>
      <c r="G1312" s="444"/>
      <c r="H1312" s="444"/>
      <c r="I1312" s="445"/>
      <c r="J1312" s="155"/>
      <c r="L1312" s="178"/>
      <c r="M1312" s="179"/>
      <c r="N1312" s="180"/>
      <c r="O1312" s="179"/>
    </row>
    <row r="1313" spans="1:15" s="164" customFormat="1" ht="15" x14ac:dyDescent="0.25">
      <c r="A1313" s="155"/>
      <c r="B1313" s="167" t="s">
        <v>213</v>
      </c>
      <c r="C1313" s="168"/>
      <c r="D1313" s="169"/>
      <c r="E1313" s="170"/>
      <c r="F1313" s="169"/>
      <c r="G1313" s="169"/>
      <c r="H1313" s="169"/>
      <c r="I1313" s="171"/>
      <c r="J1313" s="155"/>
      <c r="L1313" s="178"/>
      <c r="M1313" s="179"/>
      <c r="N1313" s="180"/>
      <c r="O1313" s="179"/>
    </row>
    <row r="1314" spans="1:15" s="164" customFormat="1" ht="12.75" customHeight="1" x14ac:dyDescent="0.25">
      <c r="A1314" s="255"/>
      <c r="B1314" s="440"/>
      <c r="C1314" s="441"/>
      <c r="D1314" s="441"/>
      <c r="E1314" s="441"/>
      <c r="F1314" s="441"/>
      <c r="G1314" s="441"/>
      <c r="H1314" s="441"/>
      <c r="I1314" s="442"/>
      <c r="J1314" s="155"/>
      <c r="L1314" s="178"/>
      <c r="M1314" s="179"/>
      <c r="N1314" s="180"/>
      <c r="O1314" s="179"/>
    </row>
    <row r="1315" spans="1:15" s="164" customFormat="1" ht="12.75" customHeight="1" x14ac:dyDescent="0.25">
      <c r="A1315" s="255"/>
      <c r="B1315" s="440"/>
      <c r="C1315" s="441"/>
      <c r="D1315" s="441"/>
      <c r="E1315" s="441"/>
      <c r="F1315" s="441"/>
      <c r="G1315" s="441"/>
      <c r="H1315" s="441"/>
      <c r="I1315" s="442"/>
      <c r="J1315" s="155"/>
      <c r="L1315" s="178"/>
      <c r="M1315" s="179"/>
      <c r="N1315" s="180"/>
      <c r="O1315" s="179"/>
    </row>
    <row r="1316" spans="1:15" s="164" customFormat="1" ht="12.75" customHeight="1" x14ac:dyDescent="0.25">
      <c r="A1316" s="255"/>
      <c r="B1316" s="440"/>
      <c r="C1316" s="441"/>
      <c r="D1316" s="441"/>
      <c r="E1316" s="441"/>
      <c r="F1316" s="441"/>
      <c r="G1316" s="441"/>
      <c r="H1316" s="441"/>
      <c r="I1316" s="442"/>
      <c r="J1316" s="155"/>
      <c r="L1316" s="178"/>
      <c r="M1316" s="179"/>
      <c r="N1316" s="180"/>
      <c r="O1316" s="179"/>
    </row>
    <row r="1317" spans="1:15" s="164" customFormat="1" ht="12.75" customHeight="1" x14ac:dyDescent="0.25">
      <c r="A1317" s="255"/>
      <c r="B1317" s="440"/>
      <c r="C1317" s="441"/>
      <c r="D1317" s="441"/>
      <c r="E1317" s="441"/>
      <c r="F1317" s="441"/>
      <c r="G1317" s="441"/>
      <c r="H1317" s="441"/>
      <c r="I1317" s="442"/>
      <c r="J1317" s="155"/>
      <c r="L1317" s="178"/>
      <c r="M1317" s="179"/>
      <c r="N1317" s="180"/>
      <c r="O1317" s="179"/>
    </row>
    <row r="1318" spans="1:15" s="164" customFormat="1" ht="12.75" customHeight="1" x14ac:dyDescent="0.25">
      <c r="A1318" s="255"/>
      <c r="B1318" s="443"/>
      <c r="C1318" s="444"/>
      <c r="D1318" s="444"/>
      <c r="E1318" s="444"/>
      <c r="F1318" s="444"/>
      <c r="G1318" s="444"/>
      <c r="H1318" s="444"/>
      <c r="I1318" s="445"/>
      <c r="J1318" s="155"/>
      <c r="L1318" s="178"/>
      <c r="M1318" s="179"/>
      <c r="N1318" s="180"/>
      <c r="O1318" s="179"/>
    </row>
    <row r="1319" spans="1:15" s="164" customFormat="1" ht="12.75" customHeight="1" x14ac:dyDescent="0.3">
      <c r="A1319" s="155"/>
      <c r="B1319" s="167" t="s">
        <v>214</v>
      </c>
      <c r="C1319" s="168"/>
      <c r="D1319" s="169"/>
      <c r="E1319" s="170"/>
      <c r="F1319" s="169"/>
      <c r="G1319" s="169"/>
      <c r="H1319" s="169"/>
      <c r="I1319" s="171"/>
      <c r="J1319" s="155"/>
      <c r="L1319" s="178"/>
      <c r="M1319" s="179"/>
      <c r="N1319" s="180"/>
      <c r="O1319" s="179"/>
    </row>
    <row r="1320" spans="1:15" s="164" customFormat="1" ht="12.75" customHeight="1" x14ac:dyDescent="0.25">
      <c r="A1320" s="255"/>
      <c r="B1320" s="440"/>
      <c r="C1320" s="441"/>
      <c r="D1320" s="441"/>
      <c r="E1320" s="441"/>
      <c r="F1320" s="441"/>
      <c r="G1320" s="441"/>
      <c r="H1320" s="441"/>
      <c r="I1320" s="442"/>
      <c r="J1320" s="155"/>
      <c r="L1320" s="178"/>
      <c r="M1320" s="179"/>
      <c r="N1320" s="180"/>
      <c r="O1320" s="179"/>
    </row>
    <row r="1321" spans="1:15" s="164" customFormat="1" ht="12.75" customHeight="1" x14ac:dyDescent="0.25">
      <c r="A1321" s="255"/>
      <c r="B1321" s="440"/>
      <c r="C1321" s="441"/>
      <c r="D1321" s="441"/>
      <c r="E1321" s="441"/>
      <c r="F1321" s="441"/>
      <c r="G1321" s="441"/>
      <c r="H1321" s="441"/>
      <c r="I1321" s="442"/>
      <c r="J1321" s="155"/>
      <c r="L1321" s="178"/>
      <c r="M1321" s="179"/>
      <c r="N1321" s="180"/>
      <c r="O1321" s="179"/>
    </row>
    <row r="1322" spans="1:15" s="164" customFormat="1" ht="12.75" customHeight="1" x14ac:dyDescent="0.25">
      <c r="A1322" s="255"/>
      <c r="B1322" s="440"/>
      <c r="C1322" s="441"/>
      <c r="D1322" s="441"/>
      <c r="E1322" s="441"/>
      <c r="F1322" s="441"/>
      <c r="G1322" s="441"/>
      <c r="H1322" s="441"/>
      <c r="I1322" s="442"/>
      <c r="J1322" s="155"/>
      <c r="L1322" s="178"/>
      <c r="M1322" s="179"/>
      <c r="N1322" s="180"/>
      <c r="O1322" s="179"/>
    </row>
    <row r="1323" spans="1:15" s="164" customFormat="1" ht="12.75" customHeight="1" x14ac:dyDescent="0.25">
      <c r="A1323" s="255"/>
      <c r="B1323" s="440"/>
      <c r="C1323" s="441"/>
      <c r="D1323" s="441"/>
      <c r="E1323" s="441"/>
      <c r="F1323" s="441"/>
      <c r="G1323" s="441"/>
      <c r="H1323" s="441"/>
      <c r="I1323" s="442"/>
      <c r="J1323" s="155"/>
      <c r="L1323" s="178"/>
      <c r="M1323" s="179"/>
      <c r="N1323" s="180"/>
      <c r="O1323" s="179"/>
    </row>
    <row r="1324" spans="1:15" s="164" customFormat="1" ht="12.75" customHeight="1" x14ac:dyDescent="0.25">
      <c r="A1324" s="255"/>
      <c r="B1324" s="443"/>
      <c r="C1324" s="444"/>
      <c r="D1324" s="444"/>
      <c r="E1324" s="444"/>
      <c r="F1324" s="444"/>
      <c r="G1324" s="444"/>
      <c r="H1324" s="444"/>
      <c r="I1324" s="445"/>
      <c r="J1324" s="155"/>
      <c r="L1324" s="178"/>
      <c r="M1324" s="179"/>
      <c r="N1324" s="180"/>
      <c r="O1324" s="179"/>
    </row>
    <row r="1325" spans="1:15" s="164" customFormat="1" ht="15" x14ac:dyDescent="0.25">
      <c r="A1325" s="155"/>
      <c r="B1325" s="173" t="s">
        <v>215</v>
      </c>
      <c r="C1325" s="174"/>
      <c r="D1325" s="174"/>
      <c r="E1325" s="174"/>
      <c r="F1325" s="174"/>
      <c r="G1325" s="174"/>
      <c r="H1325" s="174"/>
      <c r="I1325" s="175"/>
      <c r="J1325" s="155"/>
      <c r="L1325" s="178"/>
      <c r="M1325" s="179"/>
      <c r="N1325" s="180"/>
      <c r="O1325" s="179"/>
    </row>
    <row r="1326" spans="1:15" s="164" customFormat="1" ht="15" x14ac:dyDescent="0.25">
      <c r="A1326" s="155"/>
      <c r="B1326" s="176" t="s">
        <v>216</v>
      </c>
      <c r="C1326" s="168"/>
      <c r="D1326" s="169"/>
      <c r="E1326" s="170"/>
      <c r="F1326" s="169"/>
      <c r="G1326" s="169"/>
      <c r="H1326" s="169"/>
      <c r="I1326" s="171"/>
      <c r="J1326" s="155"/>
      <c r="L1326" s="178"/>
      <c r="M1326" s="179"/>
      <c r="N1326" s="180"/>
      <c r="O1326" s="179"/>
    </row>
    <row r="1327" spans="1:15" s="164" customFormat="1" ht="12.75" customHeight="1" x14ac:dyDescent="0.25">
      <c r="A1327" s="255"/>
      <c r="B1327" s="440"/>
      <c r="C1327" s="441"/>
      <c r="D1327" s="441"/>
      <c r="E1327" s="441"/>
      <c r="F1327" s="441"/>
      <c r="G1327" s="441"/>
      <c r="H1327" s="441"/>
      <c r="I1327" s="442"/>
      <c r="J1327" s="155"/>
      <c r="L1327" s="178"/>
      <c r="M1327" s="179"/>
      <c r="N1327" s="180"/>
      <c r="O1327" s="179"/>
    </row>
    <row r="1328" spans="1:15" s="164" customFormat="1" ht="12.75" customHeight="1" x14ac:dyDescent="0.25">
      <c r="A1328" s="255"/>
      <c r="B1328" s="440"/>
      <c r="C1328" s="441"/>
      <c r="D1328" s="441"/>
      <c r="E1328" s="441"/>
      <c r="F1328" s="441"/>
      <c r="G1328" s="441"/>
      <c r="H1328" s="441"/>
      <c r="I1328" s="442"/>
      <c r="J1328" s="155"/>
      <c r="L1328" s="178"/>
      <c r="M1328" s="179"/>
      <c r="N1328" s="180"/>
      <c r="O1328" s="179"/>
    </row>
    <row r="1329" spans="1:15" s="164" customFormat="1" ht="12.75" customHeight="1" x14ac:dyDescent="0.25">
      <c r="A1329" s="255"/>
      <c r="B1329" s="440"/>
      <c r="C1329" s="441"/>
      <c r="D1329" s="441"/>
      <c r="E1329" s="441"/>
      <c r="F1329" s="441"/>
      <c r="G1329" s="441"/>
      <c r="H1329" s="441"/>
      <c r="I1329" s="442"/>
      <c r="J1329" s="155"/>
      <c r="L1329" s="178"/>
      <c r="M1329" s="179"/>
      <c r="N1329" s="180"/>
      <c r="O1329" s="179"/>
    </row>
    <row r="1330" spans="1:15" s="164" customFormat="1" ht="12.75" customHeight="1" x14ac:dyDescent="0.25">
      <c r="A1330" s="255"/>
      <c r="B1330" s="440"/>
      <c r="C1330" s="441"/>
      <c r="D1330" s="441"/>
      <c r="E1330" s="441"/>
      <c r="F1330" s="441"/>
      <c r="G1330" s="441"/>
      <c r="H1330" s="441"/>
      <c r="I1330" s="442"/>
      <c r="J1330" s="155"/>
      <c r="L1330" s="178"/>
      <c r="M1330" s="179"/>
      <c r="N1330" s="180"/>
      <c r="O1330" s="179"/>
    </row>
    <row r="1331" spans="1:15" s="164" customFormat="1" ht="12.75" customHeight="1" x14ac:dyDescent="0.25">
      <c r="A1331" s="255"/>
      <c r="B1331" s="443"/>
      <c r="C1331" s="444"/>
      <c r="D1331" s="444"/>
      <c r="E1331" s="444"/>
      <c r="F1331" s="444"/>
      <c r="G1331" s="444"/>
      <c r="H1331" s="444"/>
      <c r="I1331" s="445"/>
      <c r="J1331" s="155"/>
      <c r="L1331" s="178"/>
      <c r="M1331" s="179"/>
      <c r="N1331" s="180"/>
      <c r="O1331" s="179"/>
    </row>
    <row r="1332" spans="1:15" s="164" customFormat="1" ht="12.75" customHeight="1" x14ac:dyDescent="0.25">
      <c r="A1332" s="155"/>
      <c r="B1332" s="181" t="s">
        <v>217</v>
      </c>
      <c r="C1332" s="168"/>
      <c r="D1332" s="169"/>
      <c r="E1332" s="170"/>
      <c r="F1332" s="169"/>
      <c r="G1332" s="169"/>
      <c r="H1332" s="169"/>
      <c r="I1332" s="171"/>
      <c r="J1332" s="155"/>
      <c r="L1332" s="178"/>
      <c r="M1332" s="179"/>
      <c r="N1332" s="180"/>
      <c r="O1332" s="179"/>
    </row>
    <row r="1333" spans="1:15" s="164" customFormat="1" ht="12.75" customHeight="1" x14ac:dyDescent="0.25">
      <c r="A1333" s="255"/>
      <c r="B1333" s="440"/>
      <c r="C1333" s="441"/>
      <c r="D1333" s="441"/>
      <c r="E1333" s="441"/>
      <c r="F1333" s="441"/>
      <c r="G1333" s="441"/>
      <c r="H1333" s="441"/>
      <c r="I1333" s="442"/>
      <c r="J1333" s="155"/>
      <c r="L1333" s="178"/>
      <c r="M1333" s="179"/>
      <c r="N1333" s="180"/>
      <c r="O1333" s="179"/>
    </row>
    <row r="1334" spans="1:15" s="164" customFormat="1" ht="12.75" customHeight="1" x14ac:dyDescent="0.25">
      <c r="A1334" s="255"/>
      <c r="B1334" s="440"/>
      <c r="C1334" s="441"/>
      <c r="D1334" s="441"/>
      <c r="E1334" s="441"/>
      <c r="F1334" s="441"/>
      <c r="G1334" s="441"/>
      <c r="H1334" s="441"/>
      <c r="I1334" s="442"/>
      <c r="J1334" s="155"/>
      <c r="L1334" s="178"/>
      <c r="M1334" s="179"/>
      <c r="N1334" s="180"/>
      <c r="O1334" s="179"/>
    </row>
    <row r="1335" spans="1:15" s="164" customFormat="1" ht="12.75" customHeight="1" x14ac:dyDescent="0.25">
      <c r="A1335" s="255"/>
      <c r="B1335" s="440"/>
      <c r="C1335" s="441"/>
      <c r="D1335" s="441"/>
      <c r="E1335" s="441"/>
      <c r="F1335" s="441"/>
      <c r="G1335" s="441"/>
      <c r="H1335" s="441"/>
      <c r="I1335" s="442"/>
      <c r="J1335" s="155"/>
      <c r="L1335" s="178"/>
      <c r="M1335" s="179"/>
      <c r="N1335" s="180"/>
      <c r="O1335" s="179"/>
    </row>
    <row r="1336" spans="1:15" s="164" customFormat="1" ht="12.75" customHeight="1" x14ac:dyDescent="0.25">
      <c r="A1336" s="255"/>
      <c r="B1336" s="440"/>
      <c r="C1336" s="441"/>
      <c r="D1336" s="441"/>
      <c r="E1336" s="441"/>
      <c r="F1336" s="441"/>
      <c r="G1336" s="441"/>
      <c r="H1336" s="441"/>
      <c r="I1336" s="442"/>
      <c r="J1336" s="155"/>
      <c r="L1336" s="178"/>
      <c r="M1336" s="179"/>
      <c r="N1336" s="180"/>
      <c r="O1336" s="179"/>
    </row>
    <row r="1337" spans="1:15" s="164" customFormat="1" ht="12.75" customHeight="1" x14ac:dyDescent="0.25">
      <c r="A1337" s="255"/>
      <c r="B1337" s="443"/>
      <c r="C1337" s="444"/>
      <c r="D1337" s="444"/>
      <c r="E1337" s="444"/>
      <c r="F1337" s="444"/>
      <c r="G1337" s="444"/>
      <c r="H1337" s="444"/>
      <c r="I1337" s="445"/>
      <c r="J1337" s="155"/>
      <c r="L1337" s="178"/>
      <c r="M1337" s="179"/>
      <c r="N1337" s="180"/>
      <c r="O1337" s="179"/>
    </row>
    <row r="1338" spans="1:15" s="164" customFormat="1" ht="12.75" customHeight="1" x14ac:dyDescent="0.25">
      <c r="A1338" s="155"/>
      <c r="B1338" s="167" t="s">
        <v>218</v>
      </c>
      <c r="C1338" s="168"/>
      <c r="D1338" s="169"/>
      <c r="E1338" s="170"/>
      <c r="F1338" s="169"/>
      <c r="G1338" s="169"/>
      <c r="H1338" s="169"/>
      <c r="I1338" s="171"/>
      <c r="J1338" s="155"/>
      <c r="L1338" s="178"/>
      <c r="M1338" s="179"/>
      <c r="N1338" s="180"/>
      <c r="O1338" s="179"/>
    </row>
    <row r="1339" spans="1:15" s="164" customFormat="1" ht="12.75" customHeight="1" x14ac:dyDescent="0.25">
      <c r="A1339" s="255"/>
      <c r="B1339" s="440"/>
      <c r="C1339" s="441"/>
      <c r="D1339" s="441"/>
      <c r="E1339" s="441"/>
      <c r="F1339" s="441"/>
      <c r="G1339" s="441"/>
      <c r="H1339" s="441"/>
      <c r="I1339" s="442"/>
      <c r="J1339" s="155"/>
      <c r="L1339" s="178"/>
      <c r="M1339" s="179"/>
      <c r="N1339" s="180"/>
      <c r="O1339" s="179"/>
    </row>
    <row r="1340" spans="1:15" s="164" customFormat="1" ht="12.75" customHeight="1" x14ac:dyDescent="0.25">
      <c r="A1340" s="255"/>
      <c r="B1340" s="440"/>
      <c r="C1340" s="441"/>
      <c r="D1340" s="441"/>
      <c r="E1340" s="441"/>
      <c r="F1340" s="441"/>
      <c r="G1340" s="441"/>
      <c r="H1340" s="441"/>
      <c r="I1340" s="442"/>
      <c r="J1340" s="155"/>
      <c r="L1340" s="178"/>
      <c r="M1340" s="179"/>
      <c r="N1340" s="180"/>
      <c r="O1340" s="179"/>
    </row>
    <row r="1341" spans="1:15" s="164" customFormat="1" ht="12.75" customHeight="1" x14ac:dyDescent="0.25">
      <c r="A1341" s="255"/>
      <c r="B1341" s="440"/>
      <c r="C1341" s="441"/>
      <c r="D1341" s="441"/>
      <c r="E1341" s="441"/>
      <c r="F1341" s="441"/>
      <c r="G1341" s="441"/>
      <c r="H1341" s="441"/>
      <c r="I1341" s="442"/>
      <c r="J1341" s="155"/>
      <c r="L1341" s="178"/>
      <c r="M1341" s="179"/>
      <c r="N1341" s="180"/>
      <c r="O1341" s="179"/>
    </row>
    <row r="1342" spans="1:15" s="164" customFormat="1" ht="12.75" customHeight="1" x14ac:dyDescent="0.25">
      <c r="A1342" s="255"/>
      <c r="B1342" s="440"/>
      <c r="C1342" s="441"/>
      <c r="D1342" s="441"/>
      <c r="E1342" s="441"/>
      <c r="F1342" s="441"/>
      <c r="G1342" s="441"/>
      <c r="H1342" s="441"/>
      <c r="I1342" s="442"/>
      <c r="J1342" s="155"/>
      <c r="L1342" s="178"/>
      <c r="M1342" s="179"/>
      <c r="N1342" s="180"/>
      <c r="O1342" s="179"/>
    </row>
    <row r="1343" spans="1:15" s="164" customFormat="1" ht="13.5" customHeight="1" thickBot="1" x14ac:dyDescent="0.3">
      <c r="A1343" s="255"/>
      <c r="B1343" s="446"/>
      <c r="C1343" s="447"/>
      <c r="D1343" s="447"/>
      <c r="E1343" s="447"/>
      <c r="F1343" s="447"/>
      <c r="G1343" s="447"/>
      <c r="H1343" s="447"/>
      <c r="I1343" s="448"/>
      <c r="J1343" s="155"/>
      <c r="L1343" s="178"/>
      <c r="M1343" s="179"/>
      <c r="N1343" s="180"/>
      <c r="O1343" s="179"/>
    </row>
    <row r="1344" spans="1:15" s="164" customFormat="1" ht="15" x14ac:dyDescent="0.25">
      <c r="A1344" s="155"/>
      <c r="B1344" s="182"/>
      <c r="C1344" s="168"/>
      <c r="D1344" s="169"/>
      <c r="E1344" s="170"/>
      <c r="F1344" s="169"/>
      <c r="G1344" s="169"/>
      <c r="H1344" s="169"/>
      <c r="J1344" s="155"/>
      <c r="L1344" s="178"/>
      <c r="M1344" s="179"/>
      <c r="N1344" s="180"/>
      <c r="O1344" s="179"/>
    </row>
    <row r="1345" spans="1:15" x14ac:dyDescent="0.25">
      <c r="A1345" s="155"/>
      <c r="G1345" s="127" t="str">
        <f>IF('F0 Etat des lieux '!$C$13="","",'F0 Etat des lieux '!$C$13)</f>
        <v/>
      </c>
    </row>
    <row r="1346" spans="1:15" x14ac:dyDescent="0.25">
      <c r="A1346" s="155"/>
      <c r="G1346" s="127" t="str">
        <f>IF('F0 Etat des lieux '!$C$14="","",'F0 Etat des lieux '!$C$14)</f>
        <v/>
      </c>
    </row>
    <row r="1347" spans="1:15" x14ac:dyDescent="0.25">
      <c r="A1347" s="155"/>
    </row>
    <row r="1348" spans="1:15" x14ac:dyDescent="0.25">
      <c r="A1348" s="155"/>
    </row>
    <row r="1349" spans="1:15" ht="15.75" x14ac:dyDescent="0.25">
      <c r="A1349" s="155"/>
      <c r="D1349" s="452" t="s">
        <v>200</v>
      </c>
      <c r="E1349" s="453"/>
      <c r="F1349" s="453"/>
      <c r="G1349" s="453"/>
      <c r="H1349" s="453"/>
      <c r="I1349" s="454"/>
      <c r="N1349" s="183"/>
      <c r="O1349" s="184"/>
    </row>
    <row r="1350" spans="1:15" x14ac:dyDescent="0.25">
      <c r="A1350" s="155"/>
      <c r="B1350" s="126">
        <f>B1294+1</f>
        <v>25</v>
      </c>
      <c r="D1350" s="137"/>
      <c r="E1350" s="138"/>
      <c r="F1350" s="138"/>
      <c r="G1350" s="138"/>
      <c r="H1350" s="138"/>
      <c r="I1350" s="139"/>
    </row>
    <row r="1351" spans="1:15" x14ac:dyDescent="0.25">
      <c r="A1351" s="155"/>
      <c r="D1351" s="140" t="str">
        <f>"Fiche action n° "&amp;B1350</f>
        <v>Fiche action n° 25</v>
      </c>
      <c r="E1351" s="138"/>
      <c r="F1351" s="138"/>
      <c r="G1351" s="138"/>
      <c r="H1351" s="138"/>
      <c r="I1351" s="139"/>
    </row>
    <row r="1352" spans="1:15" ht="15.75" x14ac:dyDescent="0.25">
      <c r="A1352" s="155"/>
      <c r="D1352" s="141" t="s">
        <v>201</v>
      </c>
      <c r="E1352" s="455" t="str">
        <f>IF(ISNA(VLOOKUP(D1351,'F2 Objectifs'!$A$1:$F$82,2,FALSE)),"",VLOOKUP(D1351,'F2 Objectifs'!$A$1:$F$82,2,FALSE))</f>
        <v>Etc.</v>
      </c>
      <c r="F1352" s="455"/>
      <c r="G1352" s="455"/>
      <c r="H1352" s="455"/>
      <c r="I1352" s="456"/>
    </row>
    <row r="1353" spans="1:15" ht="13.5" thickBot="1" x14ac:dyDescent="0.3">
      <c r="A1353" s="155"/>
    </row>
    <row r="1354" spans="1:15" ht="20.100000000000001" customHeight="1" x14ac:dyDescent="0.25">
      <c r="A1354" s="155"/>
      <c r="B1354" s="449" t="str">
        <f>IF(ISNA(VLOOKUP(D1351,'F2 Objectifs'!$A$1:$F$82,3,FALSE)),"",VLOOKUP(D1351,'F2 Objectifs'!$A$1:$F$82,3,FALSE))</f>
        <v xml:space="preserve">Axe 3 : développer la complémentarité avec les partenaires de l’école  </v>
      </c>
      <c r="C1354" s="450"/>
      <c r="D1354" s="450"/>
      <c r="E1354" s="450"/>
      <c r="F1354" s="450"/>
      <c r="G1354" s="450"/>
      <c r="H1354" s="450"/>
      <c r="I1354" s="451"/>
    </row>
    <row r="1355" spans="1:15" ht="20.100000000000001" customHeight="1" x14ac:dyDescent="0.25">
      <c r="A1355" s="155"/>
      <c r="B1355" s="142" t="s">
        <v>220</v>
      </c>
      <c r="C1355" s="457" t="str">
        <f>IF(ISNA(VLOOKUP(D1351,'F2 Objectifs'!$A$1:$F$82,4,FALSE)),"",VLOOKUP(D1351,'F2 Objectifs'!$A$1:$F$82,4,FALSE))</f>
        <v>Objectif 1 de l'axe 3</v>
      </c>
      <c r="D1355" s="457"/>
      <c r="E1355" s="457"/>
      <c r="F1355" s="457"/>
      <c r="G1355" s="457"/>
      <c r="H1355" s="457"/>
      <c r="I1355" s="458"/>
    </row>
    <row r="1356" spans="1:15" ht="20.100000000000001" customHeight="1" thickBot="1" x14ac:dyDescent="0.3">
      <c r="A1356" s="155"/>
      <c r="B1356" s="143" t="s">
        <v>221</v>
      </c>
      <c r="C1356" s="459" t="str">
        <f>IF(ISNA(VLOOKUP(D1351,'F2 Objectifs'!$A$1:$F$82,5,FALSE)),"",VLOOKUP(D1351,'F2 Objectifs'!$A$1:$F$82,5,FALSE))</f>
        <v>Indicateur de l'objectif 1 de l'axe 3</v>
      </c>
      <c r="D1356" s="459"/>
      <c r="E1356" s="459"/>
      <c r="F1356" s="459"/>
      <c r="G1356" s="459"/>
      <c r="H1356" s="459"/>
      <c r="I1356" s="460"/>
    </row>
    <row r="1357" spans="1:15" s="146" customFormat="1" thickBot="1" x14ac:dyDescent="0.3">
      <c r="A1357" s="155"/>
      <c r="B1357" s="144"/>
      <c r="C1357" s="145"/>
      <c r="D1357" s="145"/>
      <c r="E1357" s="145"/>
      <c r="F1357" s="145"/>
      <c r="G1357" s="145"/>
      <c r="L1357" s="186"/>
      <c r="M1357" s="129"/>
      <c r="N1357" s="130"/>
      <c r="O1357" s="129"/>
    </row>
    <row r="1358" spans="1:15" ht="13.5" customHeight="1" x14ac:dyDescent="0.25">
      <c r="A1358" s="155"/>
      <c r="B1358" s="147"/>
      <c r="C1358" s="467" t="s">
        <v>223</v>
      </c>
      <c r="D1358" s="468"/>
      <c r="E1358" s="468"/>
      <c r="F1358" s="468"/>
      <c r="G1358" s="468"/>
      <c r="H1358" s="469"/>
    </row>
    <row r="1359" spans="1:15" ht="20.100000000000001" customHeight="1" x14ac:dyDescent="0.25">
      <c r="A1359" s="155"/>
      <c r="C1359" s="148" t="s">
        <v>202</v>
      </c>
      <c r="D1359" s="149" t="s">
        <v>203</v>
      </c>
      <c r="E1359" s="149" t="s">
        <v>204</v>
      </c>
      <c r="F1359" s="149" t="s">
        <v>205</v>
      </c>
      <c r="G1359" s="149" t="s">
        <v>206</v>
      </c>
      <c r="H1359" s="465" t="s">
        <v>222</v>
      </c>
    </row>
    <row r="1360" spans="1:15" ht="20.100000000000001" customHeight="1" x14ac:dyDescent="0.25">
      <c r="A1360" s="155"/>
      <c r="C1360" s="148" t="s">
        <v>207</v>
      </c>
      <c r="D1360" s="149" t="s">
        <v>208</v>
      </c>
      <c r="E1360" s="149" t="s">
        <v>209</v>
      </c>
      <c r="F1360" s="149" t="s">
        <v>210</v>
      </c>
      <c r="G1360" s="149" t="s">
        <v>219</v>
      </c>
      <c r="H1360" s="466"/>
    </row>
    <row r="1361" spans="1:15" ht="20.100000000000001" customHeight="1" thickBot="1" x14ac:dyDescent="0.3">
      <c r="A1361" s="155"/>
      <c r="C1361" s="150"/>
      <c r="D1361" s="151"/>
      <c r="E1361" s="152" t="s">
        <v>211</v>
      </c>
      <c r="F1361" s="153"/>
      <c r="G1361" s="151"/>
      <c r="H1361" s="154"/>
    </row>
    <row r="1362" spans="1:15" s="155" customFormat="1" thickBot="1" x14ac:dyDescent="0.3">
      <c r="C1362" s="156"/>
      <c r="D1362" s="157"/>
      <c r="E1362" s="158"/>
      <c r="F1362" s="157"/>
      <c r="G1362" s="157"/>
      <c r="H1362" s="157"/>
      <c r="L1362" s="187"/>
      <c r="M1362" s="179"/>
      <c r="N1362" s="180"/>
      <c r="O1362" s="179"/>
    </row>
    <row r="1363" spans="1:15" s="164" customFormat="1" ht="15" x14ac:dyDescent="0.25">
      <c r="A1363" s="155"/>
      <c r="B1363" s="159" t="s">
        <v>212</v>
      </c>
      <c r="C1363" s="160"/>
      <c r="D1363" s="161"/>
      <c r="E1363" s="162"/>
      <c r="F1363" s="161"/>
      <c r="G1363" s="161"/>
      <c r="H1363" s="161"/>
      <c r="I1363" s="163"/>
      <c r="J1363" s="155"/>
      <c r="L1363" s="178"/>
      <c r="M1363" s="179"/>
      <c r="N1363" s="180"/>
      <c r="O1363" s="179"/>
    </row>
    <row r="1364" spans="1:15" s="164" customFormat="1" ht="15" customHeight="1" x14ac:dyDescent="0.25">
      <c r="A1364" s="255"/>
      <c r="B1364" s="440"/>
      <c r="C1364" s="441"/>
      <c r="D1364" s="441"/>
      <c r="E1364" s="441"/>
      <c r="F1364" s="441"/>
      <c r="G1364" s="441"/>
      <c r="H1364" s="441"/>
      <c r="I1364" s="442"/>
      <c r="J1364" s="155"/>
      <c r="L1364" s="178"/>
      <c r="M1364" s="179"/>
      <c r="N1364" s="180"/>
      <c r="O1364" s="179"/>
    </row>
    <row r="1365" spans="1:15" s="164" customFormat="1" ht="15" customHeight="1" x14ac:dyDescent="0.25">
      <c r="A1365" s="255"/>
      <c r="B1365" s="440"/>
      <c r="C1365" s="441"/>
      <c r="D1365" s="441"/>
      <c r="E1365" s="441"/>
      <c r="F1365" s="441"/>
      <c r="G1365" s="441"/>
      <c r="H1365" s="441"/>
      <c r="I1365" s="442"/>
      <c r="J1365" s="155"/>
      <c r="L1365" s="178"/>
      <c r="M1365" s="179"/>
      <c r="N1365" s="180"/>
      <c r="O1365" s="179"/>
    </row>
    <row r="1366" spans="1:15" s="164" customFormat="1" ht="15" customHeight="1" x14ac:dyDescent="0.25">
      <c r="A1366" s="255"/>
      <c r="B1366" s="440"/>
      <c r="C1366" s="441"/>
      <c r="D1366" s="441"/>
      <c r="E1366" s="441"/>
      <c r="F1366" s="441"/>
      <c r="G1366" s="441"/>
      <c r="H1366" s="441"/>
      <c r="I1366" s="442"/>
      <c r="J1366" s="155"/>
      <c r="L1366" s="178"/>
      <c r="M1366" s="179"/>
      <c r="N1366" s="180"/>
      <c r="O1366" s="179"/>
    </row>
    <row r="1367" spans="1:15" s="164" customFormat="1" ht="15" customHeight="1" x14ac:dyDescent="0.25">
      <c r="A1367" s="255"/>
      <c r="B1367" s="440"/>
      <c r="C1367" s="441"/>
      <c r="D1367" s="441"/>
      <c r="E1367" s="441"/>
      <c r="F1367" s="441"/>
      <c r="G1367" s="441"/>
      <c r="H1367" s="441"/>
      <c r="I1367" s="442"/>
      <c r="J1367" s="155"/>
      <c r="L1367" s="178"/>
      <c r="M1367" s="179"/>
      <c r="N1367" s="180"/>
      <c r="O1367" s="179"/>
    </row>
    <row r="1368" spans="1:15" s="164" customFormat="1" ht="12.75" customHeight="1" x14ac:dyDescent="0.25">
      <c r="A1368" s="255"/>
      <c r="B1368" s="443"/>
      <c r="C1368" s="444"/>
      <c r="D1368" s="444"/>
      <c r="E1368" s="444"/>
      <c r="F1368" s="444"/>
      <c r="G1368" s="444"/>
      <c r="H1368" s="444"/>
      <c r="I1368" s="445"/>
      <c r="J1368" s="155"/>
      <c r="L1368" s="178"/>
      <c r="M1368" s="179"/>
      <c r="N1368" s="180"/>
      <c r="O1368" s="179"/>
    </row>
    <row r="1369" spans="1:15" s="164" customFormat="1" ht="15" x14ac:dyDescent="0.25">
      <c r="A1369" s="155"/>
      <c r="B1369" s="167" t="s">
        <v>213</v>
      </c>
      <c r="C1369" s="168"/>
      <c r="D1369" s="169"/>
      <c r="E1369" s="170"/>
      <c r="F1369" s="169"/>
      <c r="G1369" s="169"/>
      <c r="H1369" s="169"/>
      <c r="I1369" s="171"/>
      <c r="J1369" s="155"/>
      <c r="L1369" s="178"/>
      <c r="M1369" s="179"/>
      <c r="N1369" s="180"/>
      <c r="O1369" s="179"/>
    </row>
    <row r="1370" spans="1:15" s="164" customFormat="1" ht="12.75" customHeight="1" x14ac:dyDescent="0.25">
      <c r="A1370" s="255"/>
      <c r="B1370" s="440"/>
      <c r="C1370" s="441"/>
      <c r="D1370" s="441"/>
      <c r="E1370" s="441"/>
      <c r="F1370" s="441"/>
      <c r="G1370" s="441"/>
      <c r="H1370" s="441"/>
      <c r="I1370" s="442"/>
      <c r="J1370" s="155"/>
      <c r="L1370" s="178"/>
      <c r="M1370" s="179"/>
      <c r="N1370" s="180"/>
      <c r="O1370" s="179"/>
    </row>
    <row r="1371" spans="1:15" s="164" customFormat="1" ht="12.75" customHeight="1" x14ac:dyDescent="0.25">
      <c r="A1371" s="255"/>
      <c r="B1371" s="440"/>
      <c r="C1371" s="441"/>
      <c r="D1371" s="441"/>
      <c r="E1371" s="441"/>
      <c r="F1371" s="441"/>
      <c r="G1371" s="441"/>
      <c r="H1371" s="441"/>
      <c r="I1371" s="442"/>
      <c r="J1371" s="155"/>
      <c r="L1371" s="178"/>
      <c r="M1371" s="179"/>
      <c r="N1371" s="180"/>
      <c r="O1371" s="179"/>
    </row>
    <row r="1372" spans="1:15" s="164" customFormat="1" ht="12.75" customHeight="1" x14ac:dyDescent="0.25">
      <c r="A1372" s="255"/>
      <c r="B1372" s="440"/>
      <c r="C1372" s="441"/>
      <c r="D1372" s="441"/>
      <c r="E1372" s="441"/>
      <c r="F1372" s="441"/>
      <c r="G1372" s="441"/>
      <c r="H1372" s="441"/>
      <c r="I1372" s="442"/>
      <c r="J1372" s="155"/>
      <c r="L1372" s="178"/>
      <c r="M1372" s="179"/>
      <c r="N1372" s="180"/>
      <c r="O1372" s="179"/>
    </row>
    <row r="1373" spans="1:15" s="164" customFormat="1" ht="12.75" customHeight="1" x14ac:dyDescent="0.25">
      <c r="A1373" s="255"/>
      <c r="B1373" s="440"/>
      <c r="C1373" s="441"/>
      <c r="D1373" s="441"/>
      <c r="E1373" s="441"/>
      <c r="F1373" s="441"/>
      <c r="G1373" s="441"/>
      <c r="H1373" s="441"/>
      <c r="I1373" s="442"/>
      <c r="J1373" s="155"/>
      <c r="L1373" s="178"/>
      <c r="M1373" s="179"/>
      <c r="N1373" s="180"/>
      <c r="O1373" s="179"/>
    </row>
    <row r="1374" spans="1:15" s="164" customFormat="1" ht="12.75" customHeight="1" x14ac:dyDescent="0.25">
      <c r="A1374" s="255"/>
      <c r="B1374" s="443"/>
      <c r="C1374" s="444"/>
      <c r="D1374" s="444"/>
      <c r="E1374" s="444"/>
      <c r="F1374" s="444"/>
      <c r="G1374" s="444"/>
      <c r="H1374" s="444"/>
      <c r="I1374" s="445"/>
      <c r="J1374" s="155"/>
      <c r="L1374" s="178"/>
      <c r="M1374" s="179"/>
      <c r="N1374" s="180"/>
      <c r="O1374" s="179"/>
    </row>
    <row r="1375" spans="1:15" s="164" customFormat="1" ht="12.75" customHeight="1" x14ac:dyDescent="0.3">
      <c r="A1375" s="155"/>
      <c r="B1375" s="167" t="s">
        <v>214</v>
      </c>
      <c r="C1375" s="168"/>
      <c r="D1375" s="169"/>
      <c r="E1375" s="170"/>
      <c r="F1375" s="169"/>
      <c r="G1375" s="169"/>
      <c r="H1375" s="169"/>
      <c r="I1375" s="171"/>
      <c r="J1375" s="155"/>
      <c r="L1375" s="178"/>
      <c r="M1375" s="179"/>
      <c r="N1375" s="180"/>
      <c r="O1375" s="179"/>
    </row>
    <row r="1376" spans="1:15" s="164" customFormat="1" ht="12.75" customHeight="1" x14ac:dyDescent="0.25">
      <c r="A1376" s="255"/>
      <c r="B1376" s="440"/>
      <c r="C1376" s="441"/>
      <c r="D1376" s="441"/>
      <c r="E1376" s="441"/>
      <c r="F1376" s="441"/>
      <c r="G1376" s="441"/>
      <c r="H1376" s="441"/>
      <c r="I1376" s="442"/>
      <c r="J1376" s="155"/>
      <c r="L1376" s="178"/>
      <c r="M1376" s="179"/>
      <c r="N1376" s="180"/>
      <c r="O1376" s="179"/>
    </row>
    <row r="1377" spans="1:15" s="164" customFormat="1" ht="12.75" customHeight="1" x14ac:dyDescent="0.25">
      <c r="A1377" s="255"/>
      <c r="B1377" s="440"/>
      <c r="C1377" s="441"/>
      <c r="D1377" s="441"/>
      <c r="E1377" s="441"/>
      <c r="F1377" s="441"/>
      <c r="G1377" s="441"/>
      <c r="H1377" s="441"/>
      <c r="I1377" s="442"/>
      <c r="J1377" s="155"/>
      <c r="L1377" s="178"/>
      <c r="M1377" s="179"/>
      <c r="N1377" s="180"/>
      <c r="O1377" s="179"/>
    </row>
    <row r="1378" spans="1:15" s="164" customFormat="1" ht="12.75" customHeight="1" x14ac:dyDescent="0.25">
      <c r="A1378" s="255"/>
      <c r="B1378" s="440"/>
      <c r="C1378" s="441"/>
      <c r="D1378" s="441"/>
      <c r="E1378" s="441"/>
      <c r="F1378" s="441"/>
      <c r="G1378" s="441"/>
      <c r="H1378" s="441"/>
      <c r="I1378" s="442"/>
      <c r="J1378" s="155"/>
      <c r="L1378" s="178"/>
      <c r="M1378" s="179"/>
      <c r="N1378" s="180"/>
      <c r="O1378" s="179"/>
    </row>
    <row r="1379" spans="1:15" s="164" customFormat="1" ht="12.75" customHeight="1" x14ac:dyDescent="0.25">
      <c r="A1379" s="255"/>
      <c r="B1379" s="440"/>
      <c r="C1379" s="441"/>
      <c r="D1379" s="441"/>
      <c r="E1379" s="441"/>
      <c r="F1379" s="441"/>
      <c r="G1379" s="441"/>
      <c r="H1379" s="441"/>
      <c r="I1379" s="442"/>
      <c r="J1379" s="155"/>
      <c r="L1379" s="178"/>
      <c r="M1379" s="179"/>
      <c r="N1379" s="180"/>
      <c r="O1379" s="179"/>
    </row>
    <row r="1380" spans="1:15" s="164" customFormat="1" ht="12.75" customHeight="1" x14ac:dyDescent="0.25">
      <c r="A1380" s="255"/>
      <c r="B1380" s="443"/>
      <c r="C1380" s="444"/>
      <c r="D1380" s="444"/>
      <c r="E1380" s="444"/>
      <c r="F1380" s="444"/>
      <c r="G1380" s="444"/>
      <c r="H1380" s="444"/>
      <c r="I1380" s="445"/>
      <c r="J1380" s="155"/>
      <c r="L1380" s="178"/>
      <c r="M1380" s="179"/>
      <c r="N1380" s="180"/>
      <c r="O1380" s="179"/>
    </row>
    <row r="1381" spans="1:15" s="164" customFormat="1" ht="15" x14ac:dyDescent="0.25">
      <c r="A1381" s="155"/>
      <c r="B1381" s="173" t="s">
        <v>215</v>
      </c>
      <c r="C1381" s="174"/>
      <c r="D1381" s="174"/>
      <c r="E1381" s="174"/>
      <c r="F1381" s="174"/>
      <c r="G1381" s="174"/>
      <c r="H1381" s="174"/>
      <c r="I1381" s="175"/>
      <c r="J1381" s="155"/>
      <c r="L1381" s="178"/>
      <c r="M1381" s="179"/>
      <c r="N1381" s="180"/>
      <c r="O1381" s="179"/>
    </row>
    <row r="1382" spans="1:15" s="164" customFormat="1" ht="15" x14ac:dyDescent="0.25">
      <c r="A1382" s="155"/>
      <c r="B1382" s="176" t="s">
        <v>216</v>
      </c>
      <c r="C1382" s="168"/>
      <c r="D1382" s="169"/>
      <c r="E1382" s="170"/>
      <c r="F1382" s="169"/>
      <c r="G1382" s="169"/>
      <c r="H1382" s="169"/>
      <c r="I1382" s="171"/>
      <c r="J1382" s="155"/>
      <c r="L1382" s="178"/>
      <c r="M1382" s="179"/>
      <c r="N1382" s="180"/>
      <c r="O1382" s="179"/>
    </row>
    <row r="1383" spans="1:15" s="164" customFormat="1" ht="12.75" customHeight="1" x14ac:dyDescent="0.25">
      <c r="A1383" s="255"/>
      <c r="B1383" s="440"/>
      <c r="C1383" s="441"/>
      <c r="D1383" s="441"/>
      <c r="E1383" s="441"/>
      <c r="F1383" s="441"/>
      <c r="G1383" s="441"/>
      <c r="H1383" s="441"/>
      <c r="I1383" s="442"/>
      <c r="J1383" s="155"/>
      <c r="L1383" s="178"/>
      <c r="M1383" s="179"/>
      <c r="N1383" s="180"/>
      <c r="O1383" s="179"/>
    </row>
    <row r="1384" spans="1:15" s="164" customFormat="1" ht="12.75" customHeight="1" x14ac:dyDescent="0.25">
      <c r="A1384" s="255"/>
      <c r="B1384" s="440"/>
      <c r="C1384" s="441"/>
      <c r="D1384" s="441"/>
      <c r="E1384" s="441"/>
      <c r="F1384" s="441"/>
      <c r="G1384" s="441"/>
      <c r="H1384" s="441"/>
      <c r="I1384" s="442"/>
      <c r="J1384" s="155"/>
      <c r="L1384" s="178"/>
      <c r="M1384" s="179"/>
      <c r="N1384" s="180"/>
      <c r="O1384" s="179"/>
    </row>
    <row r="1385" spans="1:15" s="164" customFormat="1" ht="12.75" customHeight="1" x14ac:dyDescent="0.25">
      <c r="A1385" s="255"/>
      <c r="B1385" s="440"/>
      <c r="C1385" s="441"/>
      <c r="D1385" s="441"/>
      <c r="E1385" s="441"/>
      <c r="F1385" s="441"/>
      <c r="G1385" s="441"/>
      <c r="H1385" s="441"/>
      <c r="I1385" s="442"/>
      <c r="J1385" s="155"/>
      <c r="L1385" s="178"/>
      <c r="M1385" s="179"/>
      <c r="N1385" s="180"/>
      <c r="O1385" s="179"/>
    </row>
    <row r="1386" spans="1:15" s="164" customFormat="1" ht="12.75" customHeight="1" x14ac:dyDescent="0.25">
      <c r="A1386" s="255"/>
      <c r="B1386" s="440"/>
      <c r="C1386" s="441"/>
      <c r="D1386" s="441"/>
      <c r="E1386" s="441"/>
      <c r="F1386" s="441"/>
      <c r="G1386" s="441"/>
      <c r="H1386" s="441"/>
      <c r="I1386" s="442"/>
      <c r="J1386" s="155"/>
      <c r="L1386" s="178"/>
      <c r="M1386" s="179"/>
      <c r="N1386" s="180"/>
      <c r="O1386" s="179"/>
    </row>
    <row r="1387" spans="1:15" s="164" customFormat="1" ht="12.75" customHeight="1" x14ac:dyDescent="0.25">
      <c r="A1387" s="255"/>
      <c r="B1387" s="443"/>
      <c r="C1387" s="444"/>
      <c r="D1387" s="444"/>
      <c r="E1387" s="444"/>
      <c r="F1387" s="444"/>
      <c r="G1387" s="444"/>
      <c r="H1387" s="444"/>
      <c r="I1387" s="445"/>
      <c r="J1387" s="155"/>
      <c r="L1387" s="178"/>
      <c r="M1387" s="179"/>
      <c r="N1387" s="180"/>
      <c r="O1387" s="179"/>
    </row>
    <row r="1388" spans="1:15" s="164" customFormat="1" ht="12.75" customHeight="1" x14ac:dyDescent="0.25">
      <c r="A1388" s="155"/>
      <c r="B1388" s="181" t="s">
        <v>217</v>
      </c>
      <c r="C1388" s="168"/>
      <c r="D1388" s="169"/>
      <c r="E1388" s="170"/>
      <c r="F1388" s="169"/>
      <c r="G1388" s="169"/>
      <c r="H1388" s="169"/>
      <c r="I1388" s="171"/>
      <c r="J1388" s="155"/>
      <c r="L1388" s="178"/>
      <c r="M1388" s="179"/>
      <c r="N1388" s="180"/>
      <c r="O1388" s="179"/>
    </row>
    <row r="1389" spans="1:15" s="164" customFormat="1" ht="12.75" customHeight="1" x14ac:dyDescent="0.25">
      <c r="A1389" s="255"/>
      <c r="B1389" s="440"/>
      <c r="C1389" s="441"/>
      <c r="D1389" s="441"/>
      <c r="E1389" s="441"/>
      <c r="F1389" s="441"/>
      <c r="G1389" s="441"/>
      <c r="H1389" s="441"/>
      <c r="I1389" s="442"/>
      <c r="J1389" s="155"/>
      <c r="L1389" s="178"/>
      <c r="M1389" s="179"/>
      <c r="N1389" s="180"/>
      <c r="O1389" s="179"/>
    </row>
    <row r="1390" spans="1:15" s="164" customFormat="1" ht="12.75" customHeight="1" x14ac:dyDescent="0.25">
      <c r="A1390" s="255"/>
      <c r="B1390" s="440"/>
      <c r="C1390" s="441"/>
      <c r="D1390" s="441"/>
      <c r="E1390" s="441"/>
      <c r="F1390" s="441"/>
      <c r="G1390" s="441"/>
      <c r="H1390" s="441"/>
      <c r="I1390" s="442"/>
      <c r="J1390" s="155"/>
      <c r="L1390" s="178"/>
      <c r="M1390" s="179"/>
      <c r="N1390" s="180"/>
      <c r="O1390" s="179"/>
    </row>
    <row r="1391" spans="1:15" s="164" customFormat="1" ht="12.75" customHeight="1" x14ac:dyDescent="0.25">
      <c r="A1391" s="255"/>
      <c r="B1391" s="440"/>
      <c r="C1391" s="441"/>
      <c r="D1391" s="441"/>
      <c r="E1391" s="441"/>
      <c r="F1391" s="441"/>
      <c r="G1391" s="441"/>
      <c r="H1391" s="441"/>
      <c r="I1391" s="442"/>
      <c r="J1391" s="155"/>
      <c r="L1391" s="178"/>
      <c r="M1391" s="179"/>
      <c r="N1391" s="180"/>
      <c r="O1391" s="179"/>
    </row>
    <row r="1392" spans="1:15" s="164" customFormat="1" ht="12.75" customHeight="1" x14ac:dyDescent="0.25">
      <c r="A1392" s="255"/>
      <c r="B1392" s="440"/>
      <c r="C1392" s="441"/>
      <c r="D1392" s="441"/>
      <c r="E1392" s="441"/>
      <c r="F1392" s="441"/>
      <c r="G1392" s="441"/>
      <c r="H1392" s="441"/>
      <c r="I1392" s="442"/>
      <c r="J1392" s="155"/>
      <c r="L1392" s="178"/>
      <c r="M1392" s="179"/>
      <c r="N1392" s="180"/>
      <c r="O1392" s="179"/>
    </row>
    <row r="1393" spans="1:15" s="164" customFormat="1" ht="12.75" customHeight="1" x14ac:dyDescent="0.25">
      <c r="A1393" s="255"/>
      <c r="B1393" s="443"/>
      <c r="C1393" s="444"/>
      <c r="D1393" s="444"/>
      <c r="E1393" s="444"/>
      <c r="F1393" s="444"/>
      <c r="G1393" s="444"/>
      <c r="H1393" s="444"/>
      <c r="I1393" s="445"/>
      <c r="J1393" s="155"/>
      <c r="L1393" s="178"/>
      <c r="M1393" s="179"/>
      <c r="N1393" s="180"/>
      <c r="O1393" s="179"/>
    </row>
    <row r="1394" spans="1:15" s="164" customFormat="1" ht="12.75" customHeight="1" x14ac:dyDescent="0.25">
      <c r="A1394" s="155"/>
      <c r="B1394" s="167" t="s">
        <v>218</v>
      </c>
      <c r="C1394" s="168"/>
      <c r="D1394" s="169"/>
      <c r="E1394" s="170"/>
      <c r="F1394" s="169"/>
      <c r="G1394" s="169"/>
      <c r="H1394" s="169"/>
      <c r="I1394" s="171"/>
      <c r="J1394" s="155"/>
      <c r="L1394" s="178"/>
      <c r="M1394" s="179"/>
      <c r="N1394" s="180"/>
      <c r="O1394" s="179"/>
    </row>
    <row r="1395" spans="1:15" s="164" customFormat="1" ht="12.75" customHeight="1" x14ac:dyDescent="0.25">
      <c r="A1395" s="255"/>
      <c r="B1395" s="440"/>
      <c r="C1395" s="441"/>
      <c r="D1395" s="441"/>
      <c r="E1395" s="441"/>
      <c r="F1395" s="441"/>
      <c r="G1395" s="441"/>
      <c r="H1395" s="441"/>
      <c r="I1395" s="442"/>
      <c r="J1395" s="155"/>
      <c r="L1395" s="178"/>
      <c r="M1395" s="179"/>
      <c r="N1395" s="180"/>
      <c r="O1395" s="179"/>
    </row>
    <row r="1396" spans="1:15" s="164" customFormat="1" ht="12.75" customHeight="1" x14ac:dyDescent="0.25">
      <c r="A1396" s="255"/>
      <c r="B1396" s="440"/>
      <c r="C1396" s="441"/>
      <c r="D1396" s="441"/>
      <c r="E1396" s="441"/>
      <c r="F1396" s="441"/>
      <c r="G1396" s="441"/>
      <c r="H1396" s="441"/>
      <c r="I1396" s="442"/>
      <c r="J1396" s="155"/>
      <c r="L1396" s="178"/>
      <c r="M1396" s="179"/>
      <c r="N1396" s="180"/>
      <c r="O1396" s="179"/>
    </row>
    <row r="1397" spans="1:15" s="164" customFormat="1" ht="12.75" customHeight="1" x14ac:dyDescent="0.25">
      <c r="A1397" s="255"/>
      <c r="B1397" s="440"/>
      <c r="C1397" s="441"/>
      <c r="D1397" s="441"/>
      <c r="E1397" s="441"/>
      <c r="F1397" s="441"/>
      <c r="G1397" s="441"/>
      <c r="H1397" s="441"/>
      <c r="I1397" s="442"/>
      <c r="J1397" s="155"/>
      <c r="L1397" s="178"/>
      <c r="M1397" s="179"/>
      <c r="N1397" s="180"/>
      <c r="O1397" s="179"/>
    </row>
    <row r="1398" spans="1:15" s="164" customFormat="1" ht="12.75" customHeight="1" x14ac:dyDescent="0.25">
      <c r="A1398" s="255"/>
      <c r="B1398" s="440"/>
      <c r="C1398" s="441"/>
      <c r="D1398" s="441"/>
      <c r="E1398" s="441"/>
      <c r="F1398" s="441"/>
      <c r="G1398" s="441"/>
      <c r="H1398" s="441"/>
      <c r="I1398" s="442"/>
      <c r="J1398" s="155"/>
      <c r="L1398" s="178"/>
      <c r="M1398" s="179"/>
      <c r="N1398" s="180"/>
      <c r="O1398" s="179"/>
    </row>
    <row r="1399" spans="1:15" s="164" customFormat="1" ht="13.5" customHeight="1" thickBot="1" x14ac:dyDescent="0.3">
      <c r="A1399" s="255"/>
      <c r="B1399" s="446"/>
      <c r="C1399" s="447"/>
      <c r="D1399" s="447"/>
      <c r="E1399" s="447"/>
      <c r="F1399" s="447"/>
      <c r="G1399" s="447"/>
      <c r="H1399" s="447"/>
      <c r="I1399" s="448"/>
      <c r="J1399" s="155"/>
      <c r="L1399" s="178"/>
      <c r="M1399" s="179"/>
      <c r="N1399" s="180"/>
      <c r="O1399" s="179"/>
    </row>
    <row r="1400" spans="1:15" s="164" customFormat="1" ht="15" x14ac:dyDescent="0.25">
      <c r="A1400" s="155"/>
      <c r="B1400" s="182"/>
      <c r="C1400" s="168"/>
      <c r="D1400" s="169"/>
      <c r="E1400" s="170"/>
      <c r="F1400" s="169"/>
      <c r="G1400" s="169"/>
      <c r="H1400" s="169"/>
      <c r="J1400" s="155"/>
      <c r="L1400" s="178"/>
      <c r="M1400" s="179"/>
      <c r="N1400" s="180"/>
      <c r="O1400" s="179"/>
    </row>
    <row r="1401" spans="1:15" x14ac:dyDescent="0.25">
      <c r="A1401" s="155"/>
      <c r="G1401" s="127" t="str">
        <f>IF('F0 Etat des lieux '!$C$13="","",'F0 Etat des lieux '!$C$13)</f>
        <v/>
      </c>
    </row>
    <row r="1402" spans="1:15" x14ac:dyDescent="0.25">
      <c r="A1402" s="155"/>
      <c r="G1402" s="127" t="str">
        <f>IF('F0 Etat des lieux '!$C$14="","",'F0 Etat des lieux '!$C$14)</f>
        <v/>
      </c>
    </row>
    <row r="1403" spans="1:15" x14ac:dyDescent="0.25">
      <c r="A1403" s="155"/>
    </row>
    <row r="1404" spans="1:15" x14ac:dyDescent="0.25">
      <c r="A1404" s="155"/>
    </row>
    <row r="1405" spans="1:15" ht="15.75" x14ac:dyDescent="0.25">
      <c r="A1405" s="155"/>
      <c r="D1405" s="452" t="s">
        <v>200</v>
      </c>
      <c r="E1405" s="453"/>
      <c r="F1405" s="453"/>
      <c r="G1405" s="453"/>
      <c r="H1405" s="453"/>
      <c r="I1405" s="454"/>
      <c r="N1405" s="183"/>
      <c r="O1405" s="184"/>
    </row>
    <row r="1406" spans="1:15" x14ac:dyDescent="0.25">
      <c r="A1406" s="155"/>
      <c r="B1406" s="126">
        <f>B1350+1</f>
        <v>26</v>
      </c>
      <c r="D1406" s="137"/>
      <c r="E1406" s="138"/>
      <c r="F1406" s="138"/>
      <c r="G1406" s="138"/>
      <c r="H1406" s="138"/>
      <c r="I1406" s="139"/>
    </row>
    <row r="1407" spans="1:15" x14ac:dyDescent="0.25">
      <c r="A1407" s="155"/>
      <c r="D1407" s="140" t="str">
        <f>"Fiche action n° "&amp;B1406</f>
        <v>Fiche action n° 26</v>
      </c>
      <c r="E1407" s="138"/>
      <c r="F1407" s="138"/>
      <c r="G1407" s="138"/>
      <c r="H1407" s="138"/>
      <c r="I1407" s="139"/>
    </row>
    <row r="1408" spans="1:15" ht="15.75" x14ac:dyDescent="0.25">
      <c r="A1408" s="155"/>
      <c r="D1408" s="141" t="s">
        <v>201</v>
      </c>
      <c r="E1408" s="455" t="str">
        <f>IF(ISNA(VLOOKUP(D1407,'F2 Objectifs'!$A$1:$F$82,2,FALSE)),"",VLOOKUP(D1407,'F2 Objectifs'!$A$1:$F$82,2,FALSE))</f>
        <v>Action 1 de l'objectif 2 de l'axe 3</v>
      </c>
      <c r="F1408" s="455"/>
      <c r="G1408" s="455"/>
      <c r="H1408" s="455"/>
      <c r="I1408" s="456"/>
    </row>
    <row r="1409" spans="1:15" ht="13.5" thickBot="1" x14ac:dyDescent="0.3">
      <c r="A1409" s="155"/>
    </row>
    <row r="1410" spans="1:15" ht="20.100000000000001" customHeight="1" x14ac:dyDescent="0.25">
      <c r="A1410" s="155"/>
      <c r="B1410" s="449" t="str">
        <f>IF(ISNA(VLOOKUP(D1407,'F2 Objectifs'!$A$1:$F$82,3,FALSE)),"",VLOOKUP(D1407,'F2 Objectifs'!$A$1:$F$82,3,FALSE))</f>
        <v xml:space="preserve">Axe 3 : développer la complémentarité avec les partenaires de l’école  </v>
      </c>
      <c r="C1410" s="450"/>
      <c r="D1410" s="450"/>
      <c r="E1410" s="450"/>
      <c r="F1410" s="450"/>
      <c r="G1410" s="450"/>
      <c r="H1410" s="450"/>
      <c r="I1410" s="451"/>
    </row>
    <row r="1411" spans="1:15" ht="20.100000000000001" customHeight="1" x14ac:dyDescent="0.25">
      <c r="A1411" s="155"/>
      <c r="B1411" s="142" t="s">
        <v>220</v>
      </c>
      <c r="C1411" s="457" t="str">
        <f>IF(ISNA(VLOOKUP(D1407,'F2 Objectifs'!$A$1:$F$82,4,FALSE)),"",VLOOKUP(D1407,'F2 Objectifs'!$A$1:$F$82,4,FALSE))</f>
        <v>Objectif 2 de l'axe 3</v>
      </c>
      <c r="D1411" s="457"/>
      <c r="E1411" s="457"/>
      <c r="F1411" s="457"/>
      <c r="G1411" s="457"/>
      <c r="H1411" s="457"/>
      <c r="I1411" s="458"/>
    </row>
    <row r="1412" spans="1:15" ht="20.100000000000001" customHeight="1" thickBot="1" x14ac:dyDescent="0.3">
      <c r="A1412" s="155"/>
      <c r="B1412" s="143" t="s">
        <v>221</v>
      </c>
      <c r="C1412" s="459" t="str">
        <f>IF(ISNA(VLOOKUP(D1407,'F2 Objectifs'!$A$1:$F$82,5,FALSE)),"",VLOOKUP(D1407,'F2 Objectifs'!$A$1:$F$82,5,FALSE))</f>
        <v>Indicateur de l'objectif 2 de l'axe 3</v>
      </c>
      <c r="D1412" s="459"/>
      <c r="E1412" s="459"/>
      <c r="F1412" s="459"/>
      <c r="G1412" s="459"/>
      <c r="H1412" s="459"/>
      <c r="I1412" s="460"/>
    </row>
    <row r="1413" spans="1:15" s="146" customFormat="1" thickBot="1" x14ac:dyDescent="0.3">
      <c r="A1413" s="155"/>
      <c r="B1413" s="144"/>
      <c r="C1413" s="145"/>
      <c r="D1413" s="145"/>
      <c r="E1413" s="145"/>
      <c r="F1413" s="145"/>
      <c r="G1413" s="145"/>
      <c r="L1413" s="186"/>
      <c r="M1413" s="129"/>
      <c r="N1413" s="130"/>
      <c r="O1413" s="129"/>
    </row>
    <row r="1414" spans="1:15" ht="13.5" customHeight="1" x14ac:dyDescent="0.25">
      <c r="A1414" s="155"/>
      <c r="B1414" s="147"/>
      <c r="C1414" s="467" t="s">
        <v>223</v>
      </c>
      <c r="D1414" s="468"/>
      <c r="E1414" s="468"/>
      <c r="F1414" s="468"/>
      <c r="G1414" s="468"/>
      <c r="H1414" s="469"/>
    </row>
    <row r="1415" spans="1:15" ht="20.100000000000001" customHeight="1" x14ac:dyDescent="0.25">
      <c r="A1415" s="155"/>
      <c r="C1415" s="148" t="s">
        <v>202</v>
      </c>
      <c r="D1415" s="149" t="s">
        <v>203</v>
      </c>
      <c r="E1415" s="149" t="s">
        <v>204</v>
      </c>
      <c r="F1415" s="149" t="s">
        <v>205</v>
      </c>
      <c r="G1415" s="149" t="s">
        <v>206</v>
      </c>
      <c r="H1415" s="465" t="s">
        <v>222</v>
      </c>
    </row>
    <row r="1416" spans="1:15" ht="20.100000000000001" customHeight="1" x14ac:dyDescent="0.25">
      <c r="A1416" s="155"/>
      <c r="C1416" s="148" t="s">
        <v>207</v>
      </c>
      <c r="D1416" s="149" t="s">
        <v>208</v>
      </c>
      <c r="E1416" s="149" t="s">
        <v>209</v>
      </c>
      <c r="F1416" s="149" t="s">
        <v>210</v>
      </c>
      <c r="G1416" s="149" t="s">
        <v>219</v>
      </c>
      <c r="H1416" s="466"/>
    </row>
    <row r="1417" spans="1:15" ht="20.100000000000001" customHeight="1" thickBot="1" x14ac:dyDescent="0.3">
      <c r="A1417" s="155"/>
      <c r="C1417" s="150"/>
      <c r="D1417" s="151"/>
      <c r="E1417" s="152" t="s">
        <v>211</v>
      </c>
      <c r="F1417" s="153"/>
      <c r="G1417" s="151"/>
      <c r="H1417" s="154"/>
    </row>
    <row r="1418" spans="1:15" s="155" customFormat="1" thickBot="1" x14ac:dyDescent="0.3">
      <c r="C1418" s="156"/>
      <c r="D1418" s="157"/>
      <c r="E1418" s="158"/>
      <c r="F1418" s="157"/>
      <c r="G1418" s="157"/>
      <c r="H1418" s="157"/>
      <c r="L1418" s="187"/>
      <c r="M1418" s="179"/>
      <c r="N1418" s="180"/>
      <c r="O1418" s="179"/>
    </row>
    <row r="1419" spans="1:15" s="164" customFormat="1" ht="15" x14ac:dyDescent="0.25">
      <c r="A1419" s="155"/>
      <c r="B1419" s="159" t="s">
        <v>212</v>
      </c>
      <c r="C1419" s="160"/>
      <c r="D1419" s="161"/>
      <c r="E1419" s="162"/>
      <c r="F1419" s="161"/>
      <c r="G1419" s="161"/>
      <c r="H1419" s="161"/>
      <c r="I1419" s="163"/>
      <c r="J1419" s="155"/>
      <c r="L1419" s="178"/>
      <c r="M1419" s="179"/>
      <c r="N1419" s="180"/>
      <c r="O1419" s="179"/>
    </row>
    <row r="1420" spans="1:15" s="164" customFormat="1" ht="15" customHeight="1" x14ac:dyDescent="0.25">
      <c r="A1420" s="255"/>
      <c r="B1420" s="440"/>
      <c r="C1420" s="441"/>
      <c r="D1420" s="441"/>
      <c r="E1420" s="441"/>
      <c r="F1420" s="441"/>
      <c r="G1420" s="441"/>
      <c r="H1420" s="441"/>
      <c r="I1420" s="442"/>
      <c r="J1420" s="155"/>
      <c r="L1420" s="178"/>
      <c r="M1420" s="179"/>
      <c r="N1420" s="180"/>
      <c r="O1420" s="179"/>
    </row>
    <row r="1421" spans="1:15" s="164" customFormat="1" ht="15" customHeight="1" x14ac:dyDescent="0.25">
      <c r="A1421" s="255"/>
      <c r="B1421" s="440"/>
      <c r="C1421" s="441"/>
      <c r="D1421" s="441"/>
      <c r="E1421" s="441"/>
      <c r="F1421" s="441"/>
      <c r="G1421" s="441"/>
      <c r="H1421" s="441"/>
      <c r="I1421" s="442"/>
      <c r="J1421" s="155"/>
      <c r="L1421" s="178"/>
      <c r="M1421" s="179"/>
      <c r="N1421" s="180"/>
      <c r="O1421" s="179"/>
    </row>
    <row r="1422" spans="1:15" s="164" customFormat="1" ht="15" customHeight="1" x14ac:dyDescent="0.25">
      <c r="A1422" s="255"/>
      <c r="B1422" s="440"/>
      <c r="C1422" s="441"/>
      <c r="D1422" s="441"/>
      <c r="E1422" s="441"/>
      <c r="F1422" s="441"/>
      <c r="G1422" s="441"/>
      <c r="H1422" s="441"/>
      <c r="I1422" s="442"/>
      <c r="J1422" s="155"/>
      <c r="L1422" s="178"/>
      <c r="M1422" s="179"/>
      <c r="N1422" s="180"/>
      <c r="O1422" s="179"/>
    </row>
    <row r="1423" spans="1:15" s="164" customFormat="1" ht="15" customHeight="1" x14ac:dyDescent="0.25">
      <c r="A1423" s="255"/>
      <c r="B1423" s="440"/>
      <c r="C1423" s="441"/>
      <c r="D1423" s="441"/>
      <c r="E1423" s="441"/>
      <c r="F1423" s="441"/>
      <c r="G1423" s="441"/>
      <c r="H1423" s="441"/>
      <c r="I1423" s="442"/>
      <c r="J1423" s="155"/>
      <c r="L1423" s="178"/>
      <c r="M1423" s="179"/>
      <c r="N1423" s="180"/>
      <c r="O1423" s="179"/>
    </row>
    <row r="1424" spans="1:15" s="164" customFormat="1" ht="12.75" customHeight="1" x14ac:dyDescent="0.25">
      <c r="A1424" s="255"/>
      <c r="B1424" s="443"/>
      <c r="C1424" s="444"/>
      <c r="D1424" s="444"/>
      <c r="E1424" s="444"/>
      <c r="F1424" s="444"/>
      <c r="G1424" s="444"/>
      <c r="H1424" s="444"/>
      <c r="I1424" s="445"/>
      <c r="J1424" s="155"/>
      <c r="L1424" s="178"/>
      <c r="M1424" s="179"/>
      <c r="N1424" s="180"/>
      <c r="O1424" s="179"/>
    </row>
    <row r="1425" spans="1:15" s="164" customFormat="1" ht="15" x14ac:dyDescent="0.25">
      <c r="A1425" s="155"/>
      <c r="B1425" s="167" t="s">
        <v>213</v>
      </c>
      <c r="C1425" s="168"/>
      <c r="D1425" s="169"/>
      <c r="E1425" s="170"/>
      <c r="F1425" s="169"/>
      <c r="G1425" s="169"/>
      <c r="H1425" s="169"/>
      <c r="I1425" s="171"/>
      <c r="J1425" s="155"/>
      <c r="L1425" s="178"/>
      <c r="M1425" s="179"/>
      <c r="N1425" s="180"/>
      <c r="O1425" s="179"/>
    </row>
    <row r="1426" spans="1:15" s="164" customFormat="1" ht="12.75" customHeight="1" x14ac:dyDescent="0.25">
      <c r="A1426" s="255"/>
      <c r="B1426" s="440"/>
      <c r="C1426" s="441"/>
      <c r="D1426" s="441"/>
      <c r="E1426" s="441"/>
      <c r="F1426" s="441"/>
      <c r="G1426" s="441"/>
      <c r="H1426" s="441"/>
      <c r="I1426" s="442"/>
      <c r="J1426" s="155"/>
      <c r="L1426" s="178"/>
      <c r="M1426" s="179"/>
      <c r="N1426" s="180"/>
      <c r="O1426" s="179"/>
    </row>
    <row r="1427" spans="1:15" s="164" customFormat="1" ht="12.75" customHeight="1" x14ac:dyDescent="0.25">
      <c r="A1427" s="255"/>
      <c r="B1427" s="440"/>
      <c r="C1427" s="441"/>
      <c r="D1427" s="441"/>
      <c r="E1427" s="441"/>
      <c r="F1427" s="441"/>
      <c r="G1427" s="441"/>
      <c r="H1427" s="441"/>
      <c r="I1427" s="442"/>
      <c r="J1427" s="155"/>
      <c r="L1427" s="178"/>
      <c r="M1427" s="179"/>
      <c r="N1427" s="180"/>
      <c r="O1427" s="179"/>
    </row>
    <row r="1428" spans="1:15" s="164" customFormat="1" ht="12.75" customHeight="1" x14ac:dyDescent="0.25">
      <c r="A1428" s="255"/>
      <c r="B1428" s="440"/>
      <c r="C1428" s="441"/>
      <c r="D1428" s="441"/>
      <c r="E1428" s="441"/>
      <c r="F1428" s="441"/>
      <c r="G1428" s="441"/>
      <c r="H1428" s="441"/>
      <c r="I1428" s="442"/>
      <c r="J1428" s="155"/>
      <c r="L1428" s="178"/>
      <c r="M1428" s="179"/>
      <c r="N1428" s="180"/>
      <c r="O1428" s="179"/>
    </row>
    <row r="1429" spans="1:15" s="164" customFormat="1" ht="12.75" customHeight="1" x14ac:dyDescent="0.25">
      <c r="A1429" s="255"/>
      <c r="B1429" s="440"/>
      <c r="C1429" s="441"/>
      <c r="D1429" s="441"/>
      <c r="E1429" s="441"/>
      <c r="F1429" s="441"/>
      <c r="G1429" s="441"/>
      <c r="H1429" s="441"/>
      <c r="I1429" s="442"/>
      <c r="J1429" s="155"/>
      <c r="L1429" s="178"/>
      <c r="M1429" s="179"/>
      <c r="N1429" s="180"/>
      <c r="O1429" s="179"/>
    </row>
    <row r="1430" spans="1:15" s="164" customFormat="1" ht="12.75" customHeight="1" x14ac:dyDescent="0.25">
      <c r="A1430" s="255"/>
      <c r="B1430" s="443"/>
      <c r="C1430" s="444"/>
      <c r="D1430" s="444"/>
      <c r="E1430" s="444"/>
      <c r="F1430" s="444"/>
      <c r="G1430" s="444"/>
      <c r="H1430" s="444"/>
      <c r="I1430" s="445"/>
      <c r="J1430" s="155"/>
      <c r="L1430" s="178"/>
      <c r="M1430" s="179"/>
      <c r="N1430" s="180"/>
      <c r="O1430" s="179"/>
    </row>
    <row r="1431" spans="1:15" s="164" customFormat="1" ht="12.75" customHeight="1" x14ac:dyDescent="0.3">
      <c r="A1431" s="155"/>
      <c r="B1431" s="167" t="s">
        <v>214</v>
      </c>
      <c r="C1431" s="168"/>
      <c r="D1431" s="169"/>
      <c r="E1431" s="170"/>
      <c r="F1431" s="169"/>
      <c r="G1431" s="169"/>
      <c r="H1431" s="169"/>
      <c r="I1431" s="171"/>
      <c r="J1431" s="155"/>
      <c r="L1431" s="178"/>
      <c r="M1431" s="179"/>
      <c r="N1431" s="180"/>
      <c r="O1431" s="179"/>
    </row>
    <row r="1432" spans="1:15" s="164" customFormat="1" ht="12.75" customHeight="1" x14ac:dyDescent="0.25">
      <c r="A1432" s="255"/>
      <c r="B1432" s="440"/>
      <c r="C1432" s="441"/>
      <c r="D1432" s="441"/>
      <c r="E1432" s="441"/>
      <c r="F1432" s="441"/>
      <c r="G1432" s="441"/>
      <c r="H1432" s="441"/>
      <c r="I1432" s="442"/>
      <c r="J1432" s="155"/>
      <c r="L1432" s="178"/>
      <c r="M1432" s="179"/>
      <c r="N1432" s="180"/>
      <c r="O1432" s="179"/>
    </row>
    <row r="1433" spans="1:15" s="164" customFormat="1" ht="12.75" customHeight="1" x14ac:dyDescent="0.25">
      <c r="A1433" s="255"/>
      <c r="B1433" s="440"/>
      <c r="C1433" s="441"/>
      <c r="D1433" s="441"/>
      <c r="E1433" s="441"/>
      <c r="F1433" s="441"/>
      <c r="G1433" s="441"/>
      <c r="H1433" s="441"/>
      <c r="I1433" s="442"/>
      <c r="J1433" s="155"/>
      <c r="L1433" s="178"/>
      <c r="M1433" s="179"/>
      <c r="N1433" s="180"/>
      <c r="O1433" s="179"/>
    </row>
    <row r="1434" spans="1:15" s="164" customFormat="1" ht="12.75" customHeight="1" x14ac:dyDescent="0.25">
      <c r="A1434" s="255"/>
      <c r="B1434" s="440"/>
      <c r="C1434" s="441"/>
      <c r="D1434" s="441"/>
      <c r="E1434" s="441"/>
      <c r="F1434" s="441"/>
      <c r="G1434" s="441"/>
      <c r="H1434" s="441"/>
      <c r="I1434" s="442"/>
      <c r="J1434" s="155"/>
      <c r="L1434" s="178"/>
      <c r="M1434" s="179"/>
      <c r="N1434" s="180"/>
      <c r="O1434" s="179"/>
    </row>
    <row r="1435" spans="1:15" s="164" customFormat="1" ht="12.75" customHeight="1" x14ac:dyDescent="0.25">
      <c r="A1435" s="255"/>
      <c r="B1435" s="440"/>
      <c r="C1435" s="441"/>
      <c r="D1435" s="441"/>
      <c r="E1435" s="441"/>
      <c r="F1435" s="441"/>
      <c r="G1435" s="441"/>
      <c r="H1435" s="441"/>
      <c r="I1435" s="442"/>
      <c r="J1435" s="155"/>
      <c r="L1435" s="178"/>
      <c r="M1435" s="179"/>
      <c r="N1435" s="180"/>
      <c r="O1435" s="179"/>
    </row>
    <row r="1436" spans="1:15" s="164" customFormat="1" ht="12.75" customHeight="1" x14ac:dyDescent="0.25">
      <c r="A1436" s="255"/>
      <c r="B1436" s="443"/>
      <c r="C1436" s="444"/>
      <c r="D1436" s="444"/>
      <c r="E1436" s="444"/>
      <c r="F1436" s="444"/>
      <c r="G1436" s="444"/>
      <c r="H1436" s="444"/>
      <c r="I1436" s="445"/>
      <c r="J1436" s="155"/>
      <c r="L1436" s="178"/>
      <c r="M1436" s="179"/>
      <c r="N1436" s="180"/>
      <c r="O1436" s="179"/>
    </row>
    <row r="1437" spans="1:15" s="164" customFormat="1" ht="15" x14ac:dyDescent="0.25">
      <c r="A1437" s="155"/>
      <c r="B1437" s="173" t="s">
        <v>215</v>
      </c>
      <c r="C1437" s="174"/>
      <c r="D1437" s="174"/>
      <c r="E1437" s="174"/>
      <c r="F1437" s="174"/>
      <c r="G1437" s="174"/>
      <c r="H1437" s="174"/>
      <c r="I1437" s="175"/>
      <c r="J1437" s="155"/>
      <c r="L1437" s="178"/>
      <c r="M1437" s="179"/>
      <c r="N1437" s="180"/>
      <c r="O1437" s="179"/>
    </row>
    <row r="1438" spans="1:15" s="164" customFormat="1" ht="15" x14ac:dyDescent="0.25">
      <c r="A1438" s="155"/>
      <c r="B1438" s="176" t="s">
        <v>216</v>
      </c>
      <c r="C1438" s="168"/>
      <c r="D1438" s="169"/>
      <c r="E1438" s="170"/>
      <c r="F1438" s="169"/>
      <c r="G1438" s="169"/>
      <c r="H1438" s="169"/>
      <c r="I1438" s="171"/>
      <c r="J1438" s="155"/>
      <c r="L1438" s="178"/>
      <c r="M1438" s="179"/>
      <c r="N1438" s="180"/>
      <c r="O1438" s="179"/>
    </row>
    <row r="1439" spans="1:15" s="164" customFormat="1" ht="12.75" customHeight="1" x14ac:dyDescent="0.25">
      <c r="A1439" s="255"/>
      <c r="B1439" s="440"/>
      <c r="C1439" s="441"/>
      <c r="D1439" s="441"/>
      <c r="E1439" s="441"/>
      <c r="F1439" s="441"/>
      <c r="G1439" s="441"/>
      <c r="H1439" s="441"/>
      <c r="I1439" s="442"/>
      <c r="J1439" s="155"/>
      <c r="L1439" s="178"/>
      <c r="M1439" s="179"/>
      <c r="N1439" s="180"/>
      <c r="O1439" s="179"/>
    </row>
    <row r="1440" spans="1:15" s="164" customFormat="1" ht="12.75" customHeight="1" x14ac:dyDescent="0.25">
      <c r="A1440" s="255"/>
      <c r="B1440" s="440"/>
      <c r="C1440" s="441"/>
      <c r="D1440" s="441"/>
      <c r="E1440" s="441"/>
      <c r="F1440" s="441"/>
      <c r="G1440" s="441"/>
      <c r="H1440" s="441"/>
      <c r="I1440" s="442"/>
      <c r="J1440" s="155"/>
      <c r="L1440" s="178"/>
      <c r="M1440" s="179"/>
      <c r="N1440" s="180"/>
      <c r="O1440" s="179"/>
    </row>
    <row r="1441" spans="1:15" s="164" customFormat="1" ht="12.75" customHeight="1" x14ac:dyDescent="0.25">
      <c r="A1441" s="255"/>
      <c r="B1441" s="440"/>
      <c r="C1441" s="441"/>
      <c r="D1441" s="441"/>
      <c r="E1441" s="441"/>
      <c r="F1441" s="441"/>
      <c r="G1441" s="441"/>
      <c r="H1441" s="441"/>
      <c r="I1441" s="442"/>
      <c r="J1441" s="155"/>
      <c r="L1441" s="178"/>
      <c r="M1441" s="179"/>
      <c r="N1441" s="180"/>
      <c r="O1441" s="179"/>
    </row>
    <row r="1442" spans="1:15" s="164" customFormat="1" ht="12.75" customHeight="1" x14ac:dyDescent="0.25">
      <c r="A1442" s="255"/>
      <c r="B1442" s="440"/>
      <c r="C1442" s="441"/>
      <c r="D1442" s="441"/>
      <c r="E1442" s="441"/>
      <c r="F1442" s="441"/>
      <c r="G1442" s="441"/>
      <c r="H1442" s="441"/>
      <c r="I1442" s="442"/>
      <c r="J1442" s="155"/>
      <c r="L1442" s="178"/>
      <c r="M1442" s="179"/>
      <c r="N1442" s="180"/>
      <c r="O1442" s="179"/>
    </row>
    <row r="1443" spans="1:15" s="164" customFormat="1" ht="12.75" customHeight="1" x14ac:dyDescent="0.25">
      <c r="A1443" s="255"/>
      <c r="B1443" s="443"/>
      <c r="C1443" s="444"/>
      <c r="D1443" s="444"/>
      <c r="E1443" s="444"/>
      <c r="F1443" s="444"/>
      <c r="G1443" s="444"/>
      <c r="H1443" s="444"/>
      <c r="I1443" s="445"/>
      <c r="J1443" s="155"/>
      <c r="L1443" s="178"/>
      <c r="M1443" s="179"/>
      <c r="N1443" s="180"/>
      <c r="O1443" s="179"/>
    </row>
    <row r="1444" spans="1:15" s="164" customFormat="1" ht="12.75" customHeight="1" x14ac:dyDescent="0.25">
      <c r="A1444" s="155"/>
      <c r="B1444" s="181" t="s">
        <v>217</v>
      </c>
      <c r="C1444" s="168"/>
      <c r="D1444" s="169"/>
      <c r="E1444" s="170"/>
      <c r="F1444" s="169"/>
      <c r="G1444" s="169"/>
      <c r="H1444" s="169"/>
      <c r="I1444" s="171"/>
      <c r="J1444" s="155"/>
      <c r="L1444" s="178"/>
      <c r="M1444" s="179"/>
      <c r="N1444" s="180"/>
      <c r="O1444" s="179"/>
    </row>
    <row r="1445" spans="1:15" s="164" customFormat="1" ht="12.75" customHeight="1" x14ac:dyDescent="0.25">
      <c r="A1445" s="255"/>
      <c r="B1445" s="440"/>
      <c r="C1445" s="441"/>
      <c r="D1445" s="441"/>
      <c r="E1445" s="441"/>
      <c r="F1445" s="441"/>
      <c r="G1445" s="441"/>
      <c r="H1445" s="441"/>
      <c r="I1445" s="442"/>
      <c r="J1445" s="155"/>
      <c r="L1445" s="178"/>
      <c r="M1445" s="179"/>
      <c r="N1445" s="180"/>
      <c r="O1445" s="179"/>
    </row>
    <row r="1446" spans="1:15" s="164" customFormat="1" ht="12.75" customHeight="1" x14ac:dyDescent="0.25">
      <c r="A1446" s="255"/>
      <c r="B1446" s="440"/>
      <c r="C1446" s="441"/>
      <c r="D1446" s="441"/>
      <c r="E1446" s="441"/>
      <c r="F1446" s="441"/>
      <c r="G1446" s="441"/>
      <c r="H1446" s="441"/>
      <c r="I1446" s="442"/>
      <c r="J1446" s="155"/>
      <c r="L1446" s="178"/>
      <c r="M1446" s="179"/>
      <c r="N1446" s="180"/>
      <c r="O1446" s="179"/>
    </row>
    <row r="1447" spans="1:15" s="164" customFormat="1" ht="12.75" customHeight="1" x14ac:dyDescent="0.25">
      <c r="A1447" s="255"/>
      <c r="B1447" s="440"/>
      <c r="C1447" s="441"/>
      <c r="D1447" s="441"/>
      <c r="E1447" s="441"/>
      <c r="F1447" s="441"/>
      <c r="G1447" s="441"/>
      <c r="H1447" s="441"/>
      <c r="I1447" s="442"/>
      <c r="J1447" s="155"/>
      <c r="L1447" s="178"/>
      <c r="M1447" s="179"/>
      <c r="N1447" s="180"/>
      <c r="O1447" s="179"/>
    </row>
    <row r="1448" spans="1:15" s="164" customFormat="1" ht="12.75" customHeight="1" x14ac:dyDescent="0.25">
      <c r="A1448" s="255"/>
      <c r="B1448" s="440"/>
      <c r="C1448" s="441"/>
      <c r="D1448" s="441"/>
      <c r="E1448" s="441"/>
      <c r="F1448" s="441"/>
      <c r="G1448" s="441"/>
      <c r="H1448" s="441"/>
      <c r="I1448" s="442"/>
      <c r="J1448" s="155"/>
      <c r="L1448" s="178"/>
      <c r="M1448" s="179"/>
      <c r="N1448" s="180"/>
      <c r="O1448" s="179"/>
    </row>
    <row r="1449" spans="1:15" s="164" customFormat="1" ht="12.75" customHeight="1" x14ac:dyDescent="0.25">
      <c r="A1449" s="255"/>
      <c r="B1449" s="443"/>
      <c r="C1449" s="444"/>
      <c r="D1449" s="444"/>
      <c r="E1449" s="444"/>
      <c r="F1449" s="444"/>
      <c r="G1449" s="444"/>
      <c r="H1449" s="444"/>
      <c r="I1449" s="445"/>
      <c r="J1449" s="155"/>
      <c r="L1449" s="178"/>
      <c r="M1449" s="179"/>
      <c r="N1449" s="180"/>
      <c r="O1449" s="179"/>
    </row>
    <row r="1450" spans="1:15" s="164" customFormat="1" ht="12.75" customHeight="1" x14ac:dyDescent="0.25">
      <c r="A1450" s="155"/>
      <c r="B1450" s="167" t="s">
        <v>218</v>
      </c>
      <c r="C1450" s="168"/>
      <c r="D1450" s="169"/>
      <c r="E1450" s="170"/>
      <c r="F1450" s="169"/>
      <c r="G1450" s="169"/>
      <c r="H1450" s="169"/>
      <c r="I1450" s="171"/>
      <c r="J1450" s="155"/>
      <c r="L1450" s="178"/>
      <c r="M1450" s="179"/>
      <c r="N1450" s="180"/>
      <c r="O1450" s="179"/>
    </row>
    <row r="1451" spans="1:15" s="164" customFormat="1" ht="12.75" customHeight="1" x14ac:dyDescent="0.25">
      <c r="A1451" s="255"/>
      <c r="B1451" s="440"/>
      <c r="C1451" s="441"/>
      <c r="D1451" s="441"/>
      <c r="E1451" s="441"/>
      <c r="F1451" s="441"/>
      <c r="G1451" s="441"/>
      <c r="H1451" s="441"/>
      <c r="I1451" s="442"/>
      <c r="J1451" s="155"/>
      <c r="L1451" s="178"/>
      <c r="M1451" s="179"/>
      <c r="N1451" s="180"/>
      <c r="O1451" s="179"/>
    </row>
    <row r="1452" spans="1:15" s="164" customFormat="1" ht="12.75" customHeight="1" x14ac:dyDescent="0.25">
      <c r="A1452" s="255"/>
      <c r="B1452" s="440"/>
      <c r="C1452" s="441"/>
      <c r="D1452" s="441"/>
      <c r="E1452" s="441"/>
      <c r="F1452" s="441"/>
      <c r="G1452" s="441"/>
      <c r="H1452" s="441"/>
      <c r="I1452" s="442"/>
      <c r="J1452" s="155"/>
      <c r="L1452" s="178"/>
      <c r="M1452" s="179"/>
      <c r="N1452" s="180"/>
      <c r="O1452" s="179"/>
    </row>
    <row r="1453" spans="1:15" s="164" customFormat="1" ht="12.75" customHeight="1" x14ac:dyDescent="0.25">
      <c r="A1453" s="255"/>
      <c r="B1453" s="440"/>
      <c r="C1453" s="441"/>
      <c r="D1453" s="441"/>
      <c r="E1453" s="441"/>
      <c r="F1453" s="441"/>
      <c r="G1453" s="441"/>
      <c r="H1453" s="441"/>
      <c r="I1453" s="442"/>
      <c r="J1453" s="155"/>
      <c r="L1453" s="178"/>
      <c r="M1453" s="179"/>
      <c r="N1453" s="180"/>
      <c r="O1453" s="179"/>
    </row>
    <row r="1454" spans="1:15" s="164" customFormat="1" ht="12.75" customHeight="1" x14ac:dyDescent="0.25">
      <c r="A1454" s="255"/>
      <c r="B1454" s="440"/>
      <c r="C1454" s="441"/>
      <c r="D1454" s="441"/>
      <c r="E1454" s="441"/>
      <c r="F1454" s="441"/>
      <c r="G1454" s="441"/>
      <c r="H1454" s="441"/>
      <c r="I1454" s="442"/>
      <c r="J1454" s="155"/>
      <c r="L1454" s="178"/>
      <c r="M1454" s="179"/>
      <c r="N1454" s="180"/>
      <c r="O1454" s="179"/>
    </row>
    <row r="1455" spans="1:15" s="164" customFormat="1" ht="13.5" customHeight="1" thickBot="1" x14ac:dyDescent="0.3">
      <c r="A1455" s="255"/>
      <c r="B1455" s="446"/>
      <c r="C1455" s="447"/>
      <c r="D1455" s="447"/>
      <c r="E1455" s="447"/>
      <c r="F1455" s="447"/>
      <c r="G1455" s="447"/>
      <c r="H1455" s="447"/>
      <c r="I1455" s="448"/>
      <c r="J1455" s="155"/>
      <c r="L1455" s="178"/>
      <c r="M1455" s="179"/>
      <c r="N1455" s="180"/>
      <c r="O1455" s="179"/>
    </row>
    <row r="1456" spans="1:15" s="164" customFormat="1" ht="15" x14ac:dyDescent="0.25">
      <c r="A1456" s="155"/>
      <c r="B1456" s="182"/>
      <c r="C1456" s="168"/>
      <c r="D1456" s="169"/>
      <c r="E1456" s="170"/>
      <c r="F1456" s="169"/>
      <c r="G1456" s="169"/>
      <c r="H1456" s="169"/>
      <c r="J1456" s="155"/>
      <c r="L1456" s="178"/>
      <c r="M1456" s="179"/>
      <c r="N1456" s="180"/>
      <c r="O1456" s="179"/>
    </row>
    <row r="1457" spans="1:15" x14ac:dyDescent="0.25">
      <c r="A1457" s="155"/>
      <c r="G1457" s="127" t="str">
        <f>IF('F0 Etat des lieux '!$C$13="","",'F0 Etat des lieux '!$C$13)</f>
        <v/>
      </c>
    </row>
    <row r="1458" spans="1:15" x14ac:dyDescent="0.25">
      <c r="A1458" s="155"/>
      <c r="G1458" s="127" t="str">
        <f>IF('F0 Etat des lieux '!$C$14="","",'F0 Etat des lieux '!$C$14)</f>
        <v/>
      </c>
    </row>
    <row r="1459" spans="1:15" x14ac:dyDescent="0.25">
      <c r="A1459" s="155"/>
    </row>
    <row r="1460" spans="1:15" x14ac:dyDescent="0.25">
      <c r="A1460" s="155"/>
    </row>
    <row r="1461" spans="1:15" ht="15.75" x14ac:dyDescent="0.25">
      <c r="A1461" s="155"/>
      <c r="D1461" s="452" t="s">
        <v>200</v>
      </c>
      <c r="E1461" s="453"/>
      <c r="F1461" s="453"/>
      <c r="G1461" s="453"/>
      <c r="H1461" s="453"/>
      <c r="I1461" s="454"/>
      <c r="N1461" s="183"/>
      <c r="O1461" s="184"/>
    </row>
    <row r="1462" spans="1:15" x14ac:dyDescent="0.25">
      <c r="A1462" s="155"/>
      <c r="B1462" s="126">
        <f>B1406+1</f>
        <v>27</v>
      </c>
      <c r="D1462" s="137"/>
      <c r="E1462" s="138"/>
      <c r="F1462" s="138"/>
      <c r="G1462" s="138"/>
      <c r="H1462" s="138"/>
      <c r="I1462" s="139"/>
    </row>
    <row r="1463" spans="1:15" x14ac:dyDescent="0.25">
      <c r="A1463" s="155"/>
      <c r="D1463" s="140" t="str">
        <f>"Fiche action n° "&amp;B1462</f>
        <v>Fiche action n° 27</v>
      </c>
      <c r="E1463" s="138"/>
      <c r="F1463" s="138"/>
      <c r="G1463" s="138"/>
      <c r="H1463" s="138"/>
      <c r="I1463" s="139"/>
    </row>
    <row r="1464" spans="1:15" ht="15.75" x14ac:dyDescent="0.25">
      <c r="A1464" s="155"/>
      <c r="D1464" s="141" t="s">
        <v>201</v>
      </c>
      <c r="E1464" s="455" t="str">
        <f>IF(ISNA(VLOOKUP(D1463,'F2 Objectifs'!$A$1:$F$82,2,FALSE)),"",VLOOKUP(D1463,'F2 Objectifs'!$A$1:$F$82,2,FALSE))</f>
        <v>Action 2 de l'objectif 2 de l'axe 3</v>
      </c>
      <c r="F1464" s="455"/>
      <c r="G1464" s="455"/>
      <c r="H1464" s="455"/>
      <c r="I1464" s="456"/>
    </row>
    <row r="1465" spans="1:15" ht="13.5" thickBot="1" x14ac:dyDescent="0.3">
      <c r="A1465" s="155"/>
    </row>
    <row r="1466" spans="1:15" ht="20.100000000000001" customHeight="1" x14ac:dyDescent="0.25">
      <c r="A1466" s="155"/>
      <c r="B1466" s="449" t="str">
        <f>IF(ISNA(VLOOKUP(D1463,'F2 Objectifs'!$A$1:$F$82,3,FALSE)),"",VLOOKUP(D1463,'F2 Objectifs'!$A$1:$F$82,3,FALSE))</f>
        <v xml:space="preserve">Axe 3 : développer la complémentarité avec les partenaires de l’école  </v>
      </c>
      <c r="C1466" s="450"/>
      <c r="D1466" s="450"/>
      <c r="E1466" s="450"/>
      <c r="F1466" s="450"/>
      <c r="G1466" s="450"/>
      <c r="H1466" s="450"/>
      <c r="I1466" s="451"/>
    </row>
    <row r="1467" spans="1:15" ht="20.100000000000001" customHeight="1" x14ac:dyDescent="0.25">
      <c r="A1467" s="155"/>
      <c r="B1467" s="142" t="s">
        <v>220</v>
      </c>
      <c r="C1467" s="457" t="str">
        <f>IF(ISNA(VLOOKUP(D1463,'F2 Objectifs'!$A$1:$F$82,4,FALSE)),"",VLOOKUP(D1463,'F2 Objectifs'!$A$1:$F$82,4,FALSE))</f>
        <v>Objectif 2 de l'axe 3</v>
      </c>
      <c r="D1467" s="457"/>
      <c r="E1467" s="457"/>
      <c r="F1467" s="457"/>
      <c r="G1467" s="457"/>
      <c r="H1467" s="457"/>
      <c r="I1467" s="458"/>
    </row>
    <row r="1468" spans="1:15" ht="20.100000000000001" customHeight="1" thickBot="1" x14ac:dyDescent="0.3">
      <c r="A1468" s="155"/>
      <c r="B1468" s="143" t="s">
        <v>221</v>
      </c>
      <c r="C1468" s="459" t="str">
        <f>IF(ISNA(VLOOKUP(D1463,'F2 Objectifs'!$A$1:$F$82,5,FALSE)),"",VLOOKUP(D1463,'F2 Objectifs'!$A$1:$F$82,5,FALSE))</f>
        <v>Indicateur de l'objectif 2 de l'axe 3</v>
      </c>
      <c r="D1468" s="459"/>
      <c r="E1468" s="459"/>
      <c r="F1468" s="459"/>
      <c r="G1468" s="459"/>
      <c r="H1468" s="459"/>
      <c r="I1468" s="460"/>
    </row>
    <row r="1469" spans="1:15" s="146" customFormat="1" thickBot="1" x14ac:dyDescent="0.3">
      <c r="A1469" s="155"/>
      <c r="B1469" s="144"/>
      <c r="C1469" s="145"/>
      <c r="D1469" s="145"/>
      <c r="E1469" s="145"/>
      <c r="F1469" s="145"/>
      <c r="G1469" s="145"/>
      <c r="L1469" s="186"/>
      <c r="M1469" s="129"/>
      <c r="N1469" s="130"/>
      <c r="O1469" s="129"/>
    </row>
    <row r="1470" spans="1:15" ht="13.5" customHeight="1" x14ac:dyDescent="0.25">
      <c r="A1470" s="155"/>
      <c r="B1470" s="147"/>
      <c r="C1470" s="467" t="s">
        <v>223</v>
      </c>
      <c r="D1470" s="468"/>
      <c r="E1470" s="468"/>
      <c r="F1470" s="468"/>
      <c r="G1470" s="468"/>
      <c r="H1470" s="469"/>
    </row>
    <row r="1471" spans="1:15" ht="20.100000000000001" customHeight="1" x14ac:dyDescent="0.25">
      <c r="A1471" s="155"/>
      <c r="C1471" s="148" t="s">
        <v>202</v>
      </c>
      <c r="D1471" s="149" t="s">
        <v>203</v>
      </c>
      <c r="E1471" s="149" t="s">
        <v>204</v>
      </c>
      <c r="F1471" s="149" t="s">
        <v>205</v>
      </c>
      <c r="G1471" s="149" t="s">
        <v>206</v>
      </c>
      <c r="H1471" s="465" t="s">
        <v>222</v>
      </c>
    </row>
    <row r="1472" spans="1:15" ht="20.100000000000001" customHeight="1" x14ac:dyDescent="0.25">
      <c r="A1472" s="155"/>
      <c r="C1472" s="148" t="s">
        <v>207</v>
      </c>
      <c r="D1472" s="149" t="s">
        <v>208</v>
      </c>
      <c r="E1472" s="149" t="s">
        <v>209</v>
      </c>
      <c r="F1472" s="149" t="s">
        <v>210</v>
      </c>
      <c r="G1472" s="149" t="s">
        <v>219</v>
      </c>
      <c r="H1472" s="466"/>
    </row>
    <row r="1473" spans="1:15" ht="20.100000000000001" customHeight="1" thickBot="1" x14ac:dyDescent="0.3">
      <c r="A1473" s="155"/>
      <c r="C1473" s="150"/>
      <c r="D1473" s="151"/>
      <c r="E1473" s="152" t="s">
        <v>211</v>
      </c>
      <c r="F1473" s="153"/>
      <c r="G1473" s="151"/>
      <c r="H1473" s="154"/>
    </row>
    <row r="1474" spans="1:15" s="155" customFormat="1" thickBot="1" x14ac:dyDescent="0.3">
      <c r="C1474" s="156"/>
      <c r="D1474" s="157"/>
      <c r="E1474" s="158"/>
      <c r="F1474" s="157"/>
      <c r="G1474" s="157"/>
      <c r="H1474" s="157"/>
      <c r="L1474" s="187"/>
      <c r="M1474" s="179"/>
      <c r="N1474" s="180"/>
      <c r="O1474" s="179"/>
    </row>
    <row r="1475" spans="1:15" s="164" customFormat="1" ht="15" x14ac:dyDescent="0.25">
      <c r="A1475" s="155"/>
      <c r="B1475" s="159" t="s">
        <v>212</v>
      </c>
      <c r="C1475" s="160"/>
      <c r="D1475" s="161"/>
      <c r="E1475" s="162"/>
      <c r="F1475" s="161"/>
      <c r="G1475" s="161"/>
      <c r="H1475" s="161"/>
      <c r="I1475" s="163"/>
      <c r="J1475" s="155"/>
      <c r="L1475" s="178"/>
      <c r="M1475" s="179"/>
      <c r="N1475" s="180"/>
      <c r="O1475" s="179"/>
    </row>
    <row r="1476" spans="1:15" s="164" customFormat="1" ht="15" customHeight="1" x14ac:dyDescent="0.25">
      <c r="A1476" s="255"/>
      <c r="B1476" s="440"/>
      <c r="C1476" s="441"/>
      <c r="D1476" s="441"/>
      <c r="E1476" s="441"/>
      <c r="F1476" s="441"/>
      <c r="G1476" s="441"/>
      <c r="H1476" s="441"/>
      <c r="I1476" s="442"/>
      <c r="J1476" s="155"/>
      <c r="L1476" s="178"/>
      <c r="M1476" s="179"/>
      <c r="N1476" s="180"/>
      <c r="O1476" s="179"/>
    </row>
    <row r="1477" spans="1:15" s="164" customFormat="1" ht="15" customHeight="1" x14ac:dyDescent="0.25">
      <c r="A1477" s="255"/>
      <c r="B1477" s="440"/>
      <c r="C1477" s="441"/>
      <c r="D1477" s="441"/>
      <c r="E1477" s="441"/>
      <c r="F1477" s="441"/>
      <c r="G1477" s="441"/>
      <c r="H1477" s="441"/>
      <c r="I1477" s="442"/>
      <c r="J1477" s="155"/>
      <c r="L1477" s="178"/>
      <c r="M1477" s="179"/>
      <c r="N1477" s="180"/>
      <c r="O1477" s="179"/>
    </row>
    <row r="1478" spans="1:15" s="164" customFormat="1" ht="15" customHeight="1" x14ac:dyDescent="0.25">
      <c r="A1478" s="255"/>
      <c r="B1478" s="440"/>
      <c r="C1478" s="441"/>
      <c r="D1478" s="441"/>
      <c r="E1478" s="441"/>
      <c r="F1478" s="441"/>
      <c r="G1478" s="441"/>
      <c r="H1478" s="441"/>
      <c r="I1478" s="442"/>
      <c r="J1478" s="155"/>
      <c r="L1478" s="178"/>
      <c r="M1478" s="179"/>
      <c r="N1478" s="180"/>
      <c r="O1478" s="179"/>
    </row>
    <row r="1479" spans="1:15" s="164" customFormat="1" ht="15" customHeight="1" x14ac:dyDescent="0.25">
      <c r="A1479" s="255"/>
      <c r="B1479" s="440"/>
      <c r="C1479" s="441"/>
      <c r="D1479" s="441"/>
      <c r="E1479" s="441"/>
      <c r="F1479" s="441"/>
      <c r="G1479" s="441"/>
      <c r="H1479" s="441"/>
      <c r="I1479" s="442"/>
      <c r="J1479" s="155"/>
      <c r="L1479" s="178"/>
      <c r="M1479" s="179"/>
      <c r="N1479" s="180"/>
      <c r="O1479" s="179"/>
    </row>
    <row r="1480" spans="1:15" s="164" customFormat="1" ht="12.75" customHeight="1" x14ac:dyDescent="0.25">
      <c r="A1480" s="255"/>
      <c r="B1480" s="443"/>
      <c r="C1480" s="444"/>
      <c r="D1480" s="444"/>
      <c r="E1480" s="444"/>
      <c r="F1480" s="444"/>
      <c r="G1480" s="444"/>
      <c r="H1480" s="444"/>
      <c r="I1480" s="445"/>
      <c r="J1480" s="155"/>
      <c r="L1480" s="178"/>
      <c r="M1480" s="179"/>
      <c r="N1480" s="180"/>
      <c r="O1480" s="179"/>
    </row>
    <row r="1481" spans="1:15" s="164" customFormat="1" ht="15" x14ac:dyDescent="0.25">
      <c r="A1481" s="155"/>
      <c r="B1481" s="167" t="s">
        <v>213</v>
      </c>
      <c r="C1481" s="168"/>
      <c r="D1481" s="169"/>
      <c r="E1481" s="170"/>
      <c r="F1481" s="169"/>
      <c r="G1481" s="169"/>
      <c r="H1481" s="169"/>
      <c r="I1481" s="171"/>
      <c r="J1481" s="155"/>
      <c r="L1481" s="178"/>
      <c r="M1481" s="179"/>
      <c r="N1481" s="180"/>
      <c r="O1481" s="179"/>
    </row>
    <row r="1482" spans="1:15" s="164" customFormat="1" ht="12.75" customHeight="1" x14ac:dyDescent="0.25">
      <c r="A1482" s="255"/>
      <c r="B1482" s="440"/>
      <c r="C1482" s="441"/>
      <c r="D1482" s="441"/>
      <c r="E1482" s="441"/>
      <c r="F1482" s="441"/>
      <c r="G1482" s="441"/>
      <c r="H1482" s="441"/>
      <c r="I1482" s="442"/>
      <c r="J1482" s="155"/>
      <c r="L1482" s="178"/>
      <c r="M1482" s="179"/>
      <c r="N1482" s="180"/>
      <c r="O1482" s="179"/>
    </row>
    <row r="1483" spans="1:15" s="164" customFormat="1" ht="12.75" customHeight="1" x14ac:dyDescent="0.25">
      <c r="A1483" s="255"/>
      <c r="B1483" s="440"/>
      <c r="C1483" s="441"/>
      <c r="D1483" s="441"/>
      <c r="E1483" s="441"/>
      <c r="F1483" s="441"/>
      <c r="G1483" s="441"/>
      <c r="H1483" s="441"/>
      <c r="I1483" s="442"/>
      <c r="J1483" s="155"/>
      <c r="L1483" s="178"/>
      <c r="M1483" s="179"/>
      <c r="N1483" s="180"/>
      <c r="O1483" s="179"/>
    </row>
    <row r="1484" spans="1:15" s="164" customFormat="1" ht="12.75" customHeight="1" x14ac:dyDescent="0.25">
      <c r="A1484" s="255"/>
      <c r="B1484" s="440"/>
      <c r="C1484" s="441"/>
      <c r="D1484" s="441"/>
      <c r="E1484" s="441"/>
      <c r="F1484" s="441"/>
      <c r="G1484" s="441"/>
      <c r="H1484" s="441"/>
      <c r="I1484" s="442"/>
      <c r="J1484" s="155"/>
      <c r="L1484" s="178"/>
      <c r="M1484" s="179"/>
      <c r="N1484" s="180"/>
      <c r="O1484" s="179"/>
    </row>
    <row r="1485" spans="1:15" s="164" customFormat="1" ht="12.75" customHeight="1" x14ac:dyDescent="0.25">
      <c r="A1485" s="255"/>
      <c r="B1485" s="440"/>
      <c r="C1485" s="441"/>
      <c r="D1485" s="441"/>
      <c r="E1485" s="441"/>
      <c r="F1485" s="441"/>
      <c r="G1485" s="441"/>
      <c r="H1485" s="441"/>
      <c r="I1485" s="442"/>
      <c r="J1485" s="155"/>
      <c r="L1485" s="178"/>
      <c r="M1485" s="179"/>
      <c r="N1485" s="180"/>
      <c r="O1485" s="179"/>
    </row>
    <row r="1486" spans="1:15" s="164" customFormat="1" ht="12.75" customHeight="1" x14ac:dyDescent="0.25">
      <c r="A1486" s="255"/>
      <c r="B1486" s="443"/>
      <c r="C1486" s="444"/>
      <c r="D1486" s="444"/>
      <c r="E1486" s="444"/>
      <c r="F1486" s="444"/>
      <c r="G1486" s="444"/>
      <c r="H1486" s="444"/>
      <c r="I1486" s="445"/>
      <c r="J1486" s="155"/>
      <c r="L1486" s="178"/>
      <c r="M1486" s="179"/>
      <c r="N1486" s="180"/>
      <c r="O1486" s="179"/>
    </row>
    <row r="1487" spans="1:15" s="164" customFormat="1" ht="12.75" customHeight="1" x14ac:dyDescent="0.3">
      <c r="A1487" s="155"/>
      <c r="B1487" s="167" t="s">
        <v>214</v>
      </c>
      <c r="C1487" s="168"/>
      <c r="D1487" s="169"/>
      <c r="E1487" s="170"/>
      <c r="F1487" s="169"/>
      <c r="G1487" s="169"/>
      <c r="H1487" s="169"/>
      <c r="I1487" s="171"/>
      <c r="J1487" s="155"/>
      <c r="L1487" s="178"/>
      <c r="M1487" s="179"/>
      <c r="N1487" s="180"/>
      <c r="O1487" s="179"/>
    </row>
    <row r="1488" spans="1:15" s="164" customFormat="1" ht="12.75" customHeight="1" x14ac:dyDescent="0.25">
      <c r="A1488" s="255"/>
      <c r="B1488" s="440"/>
      <c r="C1488" s="441"/>
      <c r="D1488" s="441"/>
      <c r="E1488" s="441"/>
      <c r="F1488" s="441"/>
      <c r="G1488" s="441"/>
      <c r="H1488" s="441"/>
      <c r="I1488" s="442"/>
      <c r="J1488" s="155"/>
      <c r="L1488" s="178"/>
      <c r="M1488" s="179"/>
      <c r="N1488" s="180"/>
      <c r="O1488" s="179"/>
    </row>
    <row r="1489" spans="1:15" s="164" customFormat="1" ht="12.75" customHeight="1" x14ac:dyDescent="0.25">
      <c r="A1489" s="255"/>
      <c r="B1489" s="440"/>
      <c r="C1489" s="441"/>
      <c r="D1489" s="441"/>
      <c r="E1489" s="441"/>
      <c r="F1489" s="441"/>
      <c r="G1489" s="441"/>
      <c r="H1489" s="441"/>
      <c r="I1489" s="442"/>
      <c r="J1489" s="155"/>
      <c r="L1489" s="178"/>
      <c r="M1489" s="179"/>
      <c r="N1489" s="180"/>
      <c r="O1489" s="179"/>
    </row>
    <row r="1490" spans="1:15" s="164" customFormat="1" ht="12.75" customHeight="1" x14ac:dyDescent="0.25">
      <c r="A1490" s="255"/>
      <c r="B1490" s="440"/>
      <c r="C1490" s="441"/>
      <c r="D1490" s="441"/>
      <c r="E1490" s="441"/>
      <c r="F1490" s="441"/>
      <c r="G1490" s="441"/>
      <c r="H1490" s="441"/>
      <c r="I1490" s="442"/>
      <c r="J1490" s="155"/>
      <c r="L1490" s="178"/>
      <c r="M1490" s="179"/>
      <c r="N1490" s="180"/>
      <c r="O1490" s="179"/>
    </row>
    <row r="1491" spans="1:15" s="164" customFormat="1" ht="12.75" customHeight="1" x14ac:dyDescent="0.25">
      <c r="A1491" s="255"/>
      <c r="B1491" s="440"/>
      <c r="C1491" s="441"/>
      <c r="D1491" s="441"/>
      <c r="E1491" s="441"/>
      <c r="F1491" s="441"/>
      <c r="G1491" s="441"/>
      <c r="H1491" s="441"/>
      <c r="I1491" s="442"/>
      <c r="J1491" s="155"/>
      <c r="L1491" s="178"/>
      <c r="M1491" s="179"/>
      <c r="N1491" s="180"/>
      <c r="O1491" s="179"/>
    </row>
    <row r="1492" spans="1:15" s="164" customFormat="1" ht="12.75" customHeight="1" x14ac:dyDescent="0.25">
      <c r="A1492" s="255"/>
      <c r="B1492" s="443"/>
      <c r="C1492" s="444"/>
      <c r="D1492" s="444"/>
      <c r="E1492" s="444"/>
      <c r="F1492" s="444"/>
      <c r="G1492" s="444"/>
      <c r="H1492" s="444"/>
      <c r="I1492" s="445"/>
      <c r="J1492" s="155"/>
      <c r="L1492" s="178"/>
      <c r="M1492" s="179"/>
      <c r="N1492" s="180"/>
      <c r="O1492" s="179"/>
    </row>
    <row r="1493" spans="1:15" s="164" customFormat="1" ht="15" x14ac:dyDescent="0.25">
      <c r="A1493" s="155"/>
      <c r="B1493" s="173" t="s">
        <v>215</v>
      </c>
      <c r="C1493" s="174"/>
      <c r="D1493" s="174"/>
      <c r="E1493" s="174"/>
      <c r="F1493" s="174"/>
      <c r="G1493" s="174"/>
      <c r="H1493" s="174"/>
      <c r="I1493" s="175"/>
      <c r="J1493" s="155"/>
      <c r="L1493" s="178"/>
      <c r="M1493" s="179"/>
      <c r="N1493" s="180"/>
      <c r="O1493" s="179"/>
    </row>
    <row r="1494" spans="1:15" s="164" customFormat="1" ht="15" x14ac:dyDescent="0.25">
      <c r="A1494" s="155"/>
      <c r="B1494" s="176" t="s">
        <v>216</v>
      </c>
      <c r="C1494" s="168"/>
      <c r="D1494" s="169"/>
      <c r="E1494" s="170"/>
      <c r="F1494" s="169"/>
      <c r="G1494" s="169"/>
      <c r="H1494" s="169"/>
      <c r="I1494" s="171"/>
      <c r="J1494" s="155"/>
      <c r="L1494" s="178"/>
      <c r="M1494" s="179"/>
      <c r="N1494" s="180"/>
      <c r="O1494" s="179"/>
    </row>
    <row r="1495" spans="1:15" s="164" customFormat="1" ht="12.75" customHeight="1" x14ac:dyDescent="0.25">
      <c r="A1495" s="255"/>
      <c r="B1495" s="440"/>
      <c r="C1495" s="441"/>
      <c r="D1495" s="441"/>
      <c r="E1495" s="441"/>
      <c r="F1495" s="441"/>
      <c r="G1495" s="441"/>
      <c r="H1495" s="441"/>
      <c r="I1495" s="442"/>
      <c r="J1495" s="155"/>
      <c r="L1495" s="178"/>
      <c r="M1495" s="179"/>
      <c r="N1495" s="180"/>
      <c r="O1495" s="179"/>
    </row>
    <row r="1496" spans="1:15" s="164" customFormat="1" ht="12.75" customHeight="1" x14ac:dyDescent="0.25">
      <c r="A1496" s="255"/>
      <c r="B1496" s="440"/>
      <c r="C1496" s="441"/>
      <c r="D1496" s="441"/>
      <c r="E1496" s="441"/>
      <c r="F1496" s="441"/>
      <c r="G1496" s="441"/>
      <c r="H1496" s="441"/>
      <c r="I1496" s="442"/>
      <c r="J1496" s="155"/>
      <c r="L1496" s="178"/>
      <c r="M1496" s="179"/>
      <c r="N1496" s="180"/>
      <c r="O1496" s="179"/>
    </row>
    <row r="1497" spans="1:15" s="164" customFormat="1" ht="12.75" customHeight="1" x14ac:dyDescent="0.25">
      <c r="A1497" s="255"/>
      <c r="B1497" s="440"/>
      <c r="C1497" s="441"/>
      <c r="D1497" s="441"/>
      <c r="E1497" s="441"/>
      <c r="F1497" s="441"/>
      <c r="G1497" s="441"/>
      <c r="H1497" s="441"/>
      <c r="I1497" s="442"/>
      <c r="J1497" s="155"/>
      <c r="L1497" s="178"/>
      <c r="M1497" s="179"/>
      <c r="N1497" s="180"/>
      <c r="O1497" s="179"/>
    </row>
    <row r="1498" spans="1:15" s="164" customFormat="1" ht="12.75" customHeight="1" x14ac:dyDescent="0.25">
      <c r="A1498" s="255"/>
      <c r="B1498" s="440"/>
      <c r="C1498" s="441"/>
      <c r="D1498" s="441"/>
      <c r="E1498" s="441"/>
      <c r="F1498" s="441"/>
      <c r="G1498" s="441"/>
      <c r="H1498" s="441"/>
      <c r="I1498" s="442"/>
      <c r="J1498" s="155"/>
      <c r="L1498" s="178"/>
      <c r="M1498" s="179"/>
      <c r="N1498" s="180"/>
      <c r="O1498" s="179"/>
    </row>
    <row r="1499" spans="1:15" s="164" customFormat="1" ht="12.75" customHeight="1" x14ac:dyDescent="0.25">
      <c r="A1499" s="255"/>
      <c r="B1499" s="443"/>
      <c r="C1499" s="444"/>
      <c r="D1499" s="444"/>
      <c r="E1499" s="444"/>
      <c r="F1499" s="444"/>
      <c r="G1499" s="444"/>
      <c r="H1499" s="444"/>
      <c r="I1499" s="445"/>
      <c r="J1499" s="155"/>
      <c r="L1499" s="178"/>
      <c r="M1499" s="179"/>
      <c r="N1499" s="180"/>
      <c r="O1499" s="179"/>
    </row>
    <row r="1500" spans="1:15" s="164" customFormat="1" ht="12.75" customHeight="1" x14ac:dyDescent="0.25">
      <c r="A1500" s="155"/>
      <c r="B1500" s="181" t="s">
        <v>217</v>
      </c>
      <c r="C1500" s="168"/>
      <c r="D1500" s="169"/>
      <c r="E1500" s="170"/>
      <c r="F1500" s="169"/>
      <c r="G1500" s="169"/>
      <c r="H1500" s="169"/>
      <c r="I1500" s="171"/>
      <c r="J1500" s="155"/>
      <c r="L1500" s="178"/>
      <c r="M1500" s="179"/>
      <c r="N1500" s="180"/>
      <c r="O1500" s="179"/>
    </row>
    <row r="1501" spans="1:15" s="164" customFormat="1" ht="12.75" customHeight="1" x14ac:dyDescent="0.25">
      <c r="A1501" s="255"/>
      <c r="B1501" s="440"/>
      <c r="C1501" s="441"/>
      <c r="D1501" s="441"/>
      <c r="E1501" s="441"/>
      <c r="F1501" s="441"/>
      <c r="G1501" s="441"/>
      <c r="H1501" s="441"/>
      <c r="I1501" s="442"/>
      <c r="J1501" s="155"/>
      <c r="L1501" s="178"/>
      <c r="M1501" s="179"/>
      <c r="N1501" s="180"/>
      <c r="O1501" s="179"/>
    </row>
    <row r="1502" spans="1:15" s="164" customFormat="1" ht="12.75" customHeight="1" x14ac:dyDescent="0.25">
      <c r="A1502" s="255"/>
      <c r="B1502" s="440"/>
      <c r="C1502" s="441"/>
      <c r="D1502" s="441"/>
      <c r="E1502" s="441"/>
      <c r="F1502" s="441"/>
      <c r="G1502" s="441"/>
      <c r="H1502" s="441"/>
      <c r="I1502" s="442"/>
      <c r="J1502" s="155"/>
      <c r="L1502" s="178"/>
      <c r="M1502" s="179"/>
      <c r="N1502" s="180"/>
      <c r="O1502" s="179"/>
    </row>
    <row r="1503" spans="1:15" s="164" customFormat="1" ht="12.75" customHeight="1" x14ac:dyDescent="0.25">
      <c r="A1503" s="255"/>
      <c r="B1503" s="440"/>
      <c r="C1503" s="441"/>
      <c r="D1503" s="441"/>
      <c r="E1503" s="441"/>
      <c r="F1503" s="441"/>
      <c r="G1503" s="441"/>
      <c r="H1503" s="441"/>
      <c r="I1503" s="442"/>
      <c r="J1503" s="155"/>
      <c r="L1503" s="178"/>
      <c r="M1503" s="179"/>
      <c r="N1503" s="180"/>
      <c r="O1503" s="179"/>
    </row>
    <row r="1504" spans="1:15" s="164" customFormat="1" ht="12.75" customHeight="1" x14ac:dyDescent="0.25">
      <c r="A1504" s="255"/>
      <c r="B1504" s="440"/>
      <c r="C1504" s="441"/>
      <c r="D1504" s="441"/>
      <c r="E1504" s="441"/>
      <c r="F1504" s="441"/>
      <c r="G1504" s="441"/>
      <c r="H1504" s="441"/>
      <c r="I1504" s="442"/>
      <c r="J1504" s="155"/>
      <c r="L1504" s="178"/>
      <c r="M1504" s="179"/>
      <c r="N1504" s="180"/>
      <c r="O1504" s="179"/>
    </row>
    <row r="1505" spans="1:15" s="164" customFormat="1" ht="12.75" customHeight="1" x14ac:dyDescent="0.25">
      <c r="A1505" s="255"/>
      <c r="B1505" s="443"/>
      <c r="C1505" s="444"/>
      <c r="D1505" s="444"/>
      <c r="E1505" s="444"/>
      <c r="F1505" s="444"/>
      <c r="G1505" s="444"/>
      <c r="H1505" s="444"/>
      <c r="I1505" s="445"/>
      <c r="J1505" s="155"/>
      <c r="L1505" s="178"/>
      <c r="M1505" s="179"/>
      <c r="N1505" s="180"/>
      <c r="O1505" s="179"/>
    </row>
    <row r="1506" spans="1:15" s="164" customFormat="1" ht="12.75" customHeight="1" x14ac:dyDescent="0.25">
      <c r="A1506" s="155"/>
      <c r="B1506" s="167" t="s">
        <v>218</v>
      </c>
      <c r="C1506" s="168"/>
      <c r="D1506" s="169"/>
      <c r="E1506" s="170"/>
      <c r="F1506" s="169"/>
      <c r="G1506" s="169"/>
      <c r="H1506" s="169"/>
      <c r="I1506" s="171"/>
      <c r="J1506" s="155"/>
      <c r="L1506" s="178"/>
      <c r="M1506" s="179"/>
      <c r="N1506" s="180"/>
      <c r="O1506" s="179"/>
    </row>
    <row r="1507" spans="1:15" s="164" customFormat="1" ht="12.75" customHeight="1" x14ac:dyDescent="0.25">
      <c r="A1507" s="255"/>
      <c r="B1507" s="440"/>
      <c r="C1507" s="441"/>
      <c r="D1507" s="441"/>
      <c r="E1507" s="441"/>
      <c r="F1507" s="441"/>
      <c r="G1507" s="441"/>
      <c r="H1507" s="441"/>
      <c r="I1507" s="442"/>
      <c r="J1507" s="155"/>
      <c r="L1507" s="178"/>
      <c r="M1507" s="179"/>
      <c r="N1507" s="180"/>
      <c r="O1507" s="179"/>
    </row>
    <row r="1508" spans="1:15" s="164" customFormat="1" ht="12.75" customHeight="1" x14ac:dyDescent="0.25">
      <c r="A1508" s="255"/>
      <c r="B1508" s="440"/>
      <c r="C1508" s="441"/>
      <c r="D1508" s="441"/>
      <c r="E1508" s="441"/>
      <c r="F1508" s="441"/>
      <c r="G1508" s="441"/>
      <c r="H1508" s="441"/>
      <c r="I1508" s="442"/>
      <c r="J1508" s="155"/>
      <c r="L1508" s="178"/>
      <c r="M1508" s="179"/>
      <c r="N1508" s="180"/>
      <c r="O1508" s="179"/>
    </row>
    <row r="1509" spans="1:15" s="164" customFormat="1" ht="12.75" customHeight="1" x14ac:dyDescent="0.25">
      <c r="A1509" s="255"/>
      <c r="B1509" s="440"/>
      <c r="C1509" s="441"/>
      <c r="D1509" s="441"/>
      <c r="E1509" s="441"/>
      <c r="F1509" s="441"/>
      <c r="G1509" s="441"/>
      <c r="H1509" s="441"/>
      <c r="I1509" s="442"/>
      <c r="J1509" s="155"/>
      <c r="L1509" s="178"/>
      <c r="M1509" s="179"/>
      <c r="N1509" s="180"/>
      <c r="O1509" s="179"/>
    </row>
    <row r="1510" spans="1:15" s="164" customFormat="1" ht="12.75" customHeight="1" x14ac:dyDescent="0.25">
      <c r="A1510" s="255"/>
      <c r="B1510" s="440"/>
      <c r="C1510" s="441"/>
      <c r="D1510" s="441"/>
      <c r="E1510" s="441"/>
      <c r="F1510" s="441"/>
      <c r="G1510" s="441"/>
      <c r="H1510" s="441"/>
      <c r="I1510" s="442"/>
      <c r="J1510" s="155"/>
      <c r="L1510" s="178"/>
      <c r="M1510" s="179"/>
      <c r="N1510" s="180"/>
      <c r="O1510" s="179"/>
    </row>
    <row r="1511" spans="1:15" s="164" customFormat="1" ht="13.5" customHeight="1" thickBot="1" x14ac:dyDescent="0.3">
      <c r="A1511" s="255"/>
      <c r="B1511" s="446"/>
      <c r="C1511" s="447"/>
      <c r="D1511" s="447"/>
      <c r="E1511" s="447"/>
      <c r="F1511" s="447"/>
      <c r="G1511" s="447"/>
      <c r="H1511" s="447"/>
      <c r="I1511" s="448"/>
      <c r="J1511" s="155"/>
      <c r="L1511" s="178"/>
      <c r="M1511" s="179"/>
      <c r="N1511" s="180"/>
      <c r="O1511" s="179"/>
    </row>
    <row r="1512" spans="1:15" s="164" customFormat="1" ht="15" x14ac:dyDescent="0.25">
      <c r="A1512" s="155"/>
      <c r="B1512" s="182"/>
      <c r="C1512" s="168"/>
      <c r="D1512" s="169"/>
      <c r="E1512" s="170"/>
      <c r="F1512" s="169"/>
      <c r="G1512" s="169"/>
      <c r="H1512" s="169"/>
      <c r="J1512" s="155"/>
      <c r="L1512" s="178"/>
      <c r="M1512" s="179"/>
      <c r="N1512" s="180"/>
      <c r="O1512" s="179"/>
    </row>
    <row r="1513" spans="1:15" x14ac:dyDescent="0.25">
      <c r="A1513" s="155"/>
      <c r="G1513" s="127" t="str">
        <f>IF('F0 Etat des lieux '!$C$13="","",'F0 Etat des lieux '!$C$13)</f>
        <v/>
      </c>
    </row>
    <row r="1514" spans="1:15" x14ac:dyDescent="0.25">
      <c r="A1514" s="155"/>
      <c r="G1514" s="127" t="str">
        <f>IF('F0 Etat des lieux '!$C$14="","",'F0 Etat des lieux '!$C$14)</f>
        <v/>
      </c>
    </row>
    <row r="1515" spans="1:15" x14ac:dyDescent="0.25">
      <c r="A1515" s="155"/>
    </row>
    <row r="1516" spans="1:15" x14ac:dyDescent="0.25">
      <c r="A1516" s="155"/>
    </row>
    <row r="1517" spans="1:15" ht="15.75" x14ac:dyDescent="0.25">
      <c r="A1517" s="155"/>
      <c r="D1517" s="452" t="s">
        <v>200</v>
      </c>
      <c r="E1517" s="453"/>
      <c r="F1517" s="453"/>
      <c r="G1517" s="453"/>
      <c r="H1517" s="453"/>
      <c r="I1517" s="454"/>
      <c r="N1517" s="183"/>
      <c r="O1517" s="184"/>
    </row>
    <row r="1518" spans="1:15" x14ac:dyDescent="0.25">
      <c r="A1518" s="155"/>
      <c r="B1518" s="126">
        <f>B1462+1</f>
        <v>28</v>
      </c>
      <c r="D1518" s="137"/>
      <c r="E1518" s="138"/>
      <c r="F1518" s="138"/>
      <c r="G1518" s="138"/>
      <c r="H1518" s="138"/>
      <c r="I1518" s="139"/>
    </row>
    <row r="1519" spans="1:15" x14ac:dyDescent="0.25">
      <c r="A1519" s="155"/>
      <c r="D1519" s="140" t="str">
        <f>"Fiche action n° "&amp;B1518</f>
        <v>Fiche action n° 28</v>
      </c>
      <c r="E1519" s="138"/>
      <c r="F1519" s="138"/>
      <c r="G1519" s="138"/>
      <c r="H1519" s="138"/>
      <c r="I1519" s="139"/>
    </row>
    <row r="1520" spans="1:15" ht="15.75" x14ac:dyDescent="0.25">
      <c r="A1520" s="155"/>
      <c r="D1520" s="141" t="s">
        <v>201</v>
      </c>
      <c r="E1520" s="455" t="str">
        <f>IF(ISNA(VLOOKUP(D1519,'F2 Objectifs'!$A$1:$F$82,2,FALSE)),"",VLOOKUP(D1519,'F2 Objectifs'!$A$1:$F$82,2,FALSE))</f>
        <v>Etc.</v>
      </c>
      <c r="F1520" s="455"/>
      <c r="G1520" s="455"/>
      <c r="H1520" s="455"/>
      <c r="I1520" s="456"/>
    </row>
    <row r="1521" spans="1:15" ht="13.5" thickBot="1" x14ac:dyDescent="0.3">
      <c r="A1521" s="155"/>
    </row>
    <row r="1522" spans="1:15" ht="20.100000000000001" customHeight="1" x14ac:dyDescent="0.25">
      <c r="A1522" s="155"/>
      <c r="B1522" s="449" t="str">
        <f>IF(ISNA(VLOOKUP(D1519,'F2 Objectifs'!$A$1:$F$82,3,FALSE)),"",VLOOKUP(D1519,'F2 Objectifs'!$A$1:$F$82,3,FALSE))</f>
        <v xml:space="preserve">Axe 3 : développer la complémentarité avec les partenaires de l’école  </v>
      </c>
      <c r="C1522" s="450"/>
      <c r="D1522" s="450"/>
      <c r="E1522" s="450"/>
      <c r="F1522" s="450"/>
      <c r="G1522" s="450"/>
      <c r="H1522" s="450"/>
      <c r="I1522" s="451"/>
    </row>
    <row r="1523" spans="1:15" ht="20.100000000000001" customHeight="1" x14ac:dyDescent="0.25">
      <c r="A1523" s="155"/>
      <c r="B1523" s="142" t="s">
        <v>220</v>
      </c>
      <c r="C1523" s="457" t="str">
        <f>IF(ISNA(VLOOKUP(D1519,'F2 Objectifs'!$A$1:$F$82,4,FALSE)),"",VLOOKUP(D1519,'F2 Objectifs'!$A$1:$F$82,4,FALSE))</f>
        <v>Objectif 2 de l'axe 3</v>
      </c>
      <c r="D1523" s="457"/>
      <c r="E1523" s="457"/>
      <c r="F1523" s="457"/>
      <c r="G1523" s="457"/>
      <c r="H1523" s="457"/>
      <c r="I1523" s="458"/>
    </row>
    <row r="1524" spans="1:15" ht="20.100000000000001" customHeight="1" thickBot="1" x14ac:dyDescent="0.3">
      <c r="A1524" s="155"/>
      <c r="B1524" s="143" t="s">
        <v>221</v>
      </c>
      <c r="C1524" s="459" t="str">
        <f>IF(ISNA(VLOOKUP(D1519,'F2 Objectifs'!$A$1:$F$82,5,FALSE)),"",VLOOKUP(D1519,'F2 Objectifs'!$A$1:$F$82,5,FALSE))</f>
        <v>Indicateur de l'objectif 2 de l'axe 3</v>
      </c>
      <c r="D1524" s="459"/>
      <c r="E1524" s="459"/>
      <c r="F1524" s="459"/>
      <c r="G1524" s="459"/>
      <c r="H1524" s="459"/>
      <c r="I1524" s="460"/>
    </row>
    <row r="1525" spans="1:15" s="146" customFormat="1" thickBot="1" x14ac:dyDescent="0.3">
      <c r="A1525" s="155"/>
      <c r="B1525" s="144"/>
      <c r="C1525" s="145"/>
      <c r="D1525" s="145"/>
      <c r="E1525" s="145"/>
      <c r="F1525" s="145"/>
      <c r="G1525" s="145"/>
      <c r="L1525" s="186"/>
      <c r="M1525" s="129"/>
      <c r="N1525" s="130"/>
      <c r="O1525" s="129"/>
    </row>
    <row r="1526" spans="1:15" ht="13.5" customHeight="1" x14ac:dyDescent="0.25">
      <c r="A1526" s="155"/>
      <c r="B1526" s="147"/>
      <c r="C1526" s="467" t="s">
        <v>223</v>
      </c>
      <c r="D1526" s="468"/>
      <c r="E1526" s="468"/>
      <c r="F1526" s="468"/>
      <c r="G1526" s="468"/>
      <c r="H1526" s="469"/>
    </row>
    <row r="1527" spans="1:15" ht="20.100000000000001" customHeight="1" x14ac:dyDescent="0.25">
      <c r="A1527" s="155"/>
      <c r="C1527" s="148" t="s">
        <v>202</v>
      </c>
      <c r="D1527" s="149" t="s">
        <v>203</v>
      </c>
      <c r="E1527" s="149" t="s">
        <v>204</v>
      </c>
      <c r="F1527" s="149" t="s">
        <v>205</v>
      </c>
      <c r="G1527" s="149" t="s">
        <v>206</v>
      </c>
      <c r="H1527" s="465" t="s">
        <v>222</v>
      </c>
    </row>
    <row r="1528" spans="1:15" ht="20.100000000000001" customHeight="1" x14ac:dyDescent="0.25">
      <c r="A1528" s="155"/>
      <c r="C1528" s="148" t="s">
        <v>207</v>
      </c>
      <c r="D1528" s="149" t="s">
        <v>208</v>
      </c>
      <c r="E1528" s="149" t="s">
        <v>209</v>
      </c>
      <c r="F1528" s="149" t="s">
        <v>210</v>
      </c>
      <c r="G1528" s="149" t="s">
        <v>219</v>
      </c>
      <c r="H1528" s="466"/>
    </row>
    <row r="1529" spans="1:15" ht="20.100000000000001" customHeight="1" thickBot="1" x14ac:dyDescent="0.3">
      <c r="A1529" s="155"/>
      <c r="C1529" s="150"/>
      <c r="D1529" s="151"/>
      <c r="E1529" s="152" t="s">
        <v>211</v>
      </c>
      <c r="F1529" s="153"/>
      <c r="G1529" s="151"/>
      <c r="H1529" s="154"/>
    </row>
    <row r="1530" spans="1:15" s="155" customFormat="1" thickBot="1" x14ac:dyDescent="0.3">
      <c r="C1530" s="156"/>
      <c r="D1530" s="157"/>
      <c r="E1530" s="158"/>
      <c r="F1530" s="157"/>
      <c r="G1530" s="157"/>
      <c r="H1530" s="157"/>
      <c r="L1530" s="187"/>
      <c r="M1530" s="179"/>
      <c r="N1530" s="180"/>
      <c r="O1530" s="179"/>
    </row>
    <row r="1531" spans="1:15" s="164" customFormat="1" ht="15" x14ac:dyDescent="0.25">
      <c r="A1531" s="155"/>
      <c r="B1531" s="159" t="s">
        <v>212</v>
      </c>
      <c r="C1531" s="160"/>
      <c r="D1531" s="161"/>
      <c r="E1531" s="162"/>
      <c r="F1531" s="161"/>
      <c r="G1531" s="161"/>
      <c r="H1531" s="161"/>
      <c r="I1531" s="163"/>
      <c r="J1531" s="155"/>
      <c r="L1531" s="178"/>
      <c r="M1531" s="179"/>
      <c r="N1531" s="180"/>
      <c r="O1531" s="179"/>
    </row>
    <row r="1532" spans="1:15" s="164" customFormat="1" ht="15" customHeight="1" x14ac:dyDescent="0.25">
      <c r="A1532" s="255"/>
      <c r="B1532" s="440"/>
      <c r="C1532" s="441"/>
      <c r="D1532" s="441"/>
      <c r="E1532" s="441"/>
      <c r="F1532" s="441"/>
      <c r="G1532" s="441"/>
      <c r="H1532" s="441"/>
      <c r="I1532" s="442"/>
      <c r="J1532" s="155"/>
      <c r="L1532" s="178"/>
      <c r="M1532" s="179"/>
      <c r="N1532" s="180"/>
      <c r="O1532" s="179"/>
    </row>
    <row r="1533" spans="1:15" s="164" customFormat="1" ht="15" customHeight="1" x14ac:dyDescent="0.25">
      <c r="A1533" s="255"/>
      <c r="B1533" s="440"/>
      <c r="C1533" s="441"/>
      <c r="D1533" s="441"/>
      <c r="E1533" s="441"/>
      <c r="F1533" s="441"/>
      <c r="G1533" s="441"/>
      <c r="H1533" s="441"/>
      <c r="I1533" s="442"/>
      <c r="J1533" s="155"/>
      <c r="L1533" s="178"/>
      <c r="M1533" s="179"/>
      <c r="N1533" s="180"/>
      <c r="O1533" s="179"/>
    </row>
    <row r="1534" spans="1:15" s="164" customFormat="1" ht="15" customHeight="1" x14ac:dyDescent="0.25">
      <c r="A1534" s="255"/>
      <c r="B1534" s="440"/>
      <c r="C1534" s="441"/>
      <c r="D1534" s="441"/>
      <c r="E1534" s="441"/>
      <c r="F1534" s="441"/>
      <c r="G1534" s="441"/>
      <c r="H1534" s="441"/>
      <c r="I1534" s="442"/>
      <c r="J1534" s="155"/>
      <c r="L1534" s="178"/>
      <c r="M1534" s="179"/>
      <c r="N1534" s="180"/>
      <c r="O1534" s="179"/>
    </row>
    <row r="1535" spans="1:15" s="164" customFormat="1" ht="15" customHeight="1" x14ac:dyDescent="0.25">
      <c r="A1535" s="255"/>
      <c r="B1535" s="440"/>
      <c r="C1535" s="441"/>
      <c r="D1535" s="441"/>
      <c r="E1535" s="441"/>
      <c r="F1535" s="441"/>
      <c r="G1535" s="441"/>
      <c r="H1535" s="441"/>
      <c r="I1535" s="442"/>
      <c r="J1535" s="155"/>
      <c r="L1535" s="178"/>
      <c r="M1535" s="179"/>
      <c r="N1535" s="180"/>
      <c r="O1535" s="179"/>
    </row>
    <row r="1536" spans="1:15" s="164" customFormat="1" ht="12.75" customHeight="1" x14ac:dyDescent="0.25">
      <c r="A1536" s="255"/>
      <c r="B1536" s="443"/>
      <c r="C1536" s="444"/>
      <c r="D1536" s="444"/>
      <c r="E1536" s="444"/>
      <c r="F1536" s="444"/>
      <c r="G1536" s="444"/>
      <c r="H1536" s="444"/>
      <c r="I1536" s="445"/>
      <c r="J1536" s="155"/>
      <c r="L1536" s="178"/>
      <c r="M1536" s="179"/>
      <c r="N1536" s="180"/>
      <c r="O1536" s="179"/>
    </row>
    <row r="1537" spans="1:15" s="164" customFormat="1" ht="15" x14ac:dyDescent="0.25">
      <c r="A1537" s="155"/>
      <c r="B1537" s="167" t="s">
        <v>213</v>
      </c>
      <c r="C1537" s="168"/>
      <c r="D1537" s="169"/>
      <c r="E1537" s="170"/>
      <c r="F1537" s="169"/>
      <c r="G1537" s="169"/>
      <c r="H1537" s="169"/>
      <c r="I1537" s="171"/>
      <c r="J1537" s="155"/>
      <c r="L1537" s="178"/>
      <c r="M1537" s="179"/>
      <c r="N1537" s="180"/>
      <c r="O1537" s="179"/>
    </row>
    <row r="1538" spans="1:15" s="164" customFormat="1" ht="12.75" customHeight="1" x14ac:dyDescent="0.25">
      <c r="A1538" s="255"/>
      <c r="B1538" s="440"/>
      <c r="C1538" s="441"/>
      <c r="D1538" s="441"/>
      <c r="E1538" s="441"/>
      <c r="F1538" s="441"/>
      <c r="G1538" s="441"/>
      <c r="H1538" s="441"/>
      <c r="I1538" s="442"/>
      <c r="J1538" s="155"/>
      <c r="L1538" s="178"/>
      <c r="M1538" s="179"/>
      <c r="N1538" s="180"/>
      <c r="O1538" s="179"/>
    </row>
    <row r="1539" spans="1:15" s="164" customFormat="1" ht="12.75" customHeight="1" x14ac:dyDescent="0.25">
      <c r="A1539" s="255"/>
      <c r="B1539" s="440"/>
      <c r="C1539" s="441"/>
      <c r="D1539" s="441"/>
      <c r="E1539" s="441"/>
      <c r="F1539" s="441"/>
      <c r="G1539" s="441"/>
      <c r="H1539" s="441"/>
      <c r="I1539" s="442"/>
      <c r="J1539" s="155"/>
      <c r="L1539" s="178"/>
      <c r="M1539" s="179"/>
      <c r="N1539" s="180"/>
      <c r="O1539" s="179"/>
    </row>
    <row r="1540" spans="1:15" s="164" customFormat="1" ht="12.75" customHeight="1" x14ac:dyDescent="0.25">
      <c r="A1540" s="255"/>
      <c r="B1540" s="440"/>
      <c r="C1540" s="441"/>
      <c r="D1540" s="441"/>
      <c r="E1540" s="441"/>
      <c r="F1540" s="441"/>
      <c r="G1540" s="441"/>
      <c r="H1540" s="441"/>
      <c r="I1540" s="442"/>
      <c r="J1540" s="155"/>
      <c r="L1540" s="178"/>
      <c r="M1540" s="179"/>
      <c r="N1540" s="180"/>
      <c r="O1540" s="179"/>
    </row>
    <row r="1541" spans="1:15" s="164" customFormat="1" ht="12.75" customHeight="1" x14ac:dyDescent="0.25">
      <c r="A1541" s="255"/>
      <c r="B1541" s="440"/>
      <c r="C1541" s="441"/>
      <c r="D1541" s="441"/>
      <c r="E1541" s="441"/>
      <c r="F1541" s="441"/>
      <c r="G1541" s="441"/>
      <c r="H1541" s="441"/>
      <c r="I1541" s="442"/>
      <c r="J1541" s="155"/>
      <c r="L1541" s="178"/>
      <c r="M1541" s="179"/>
      <c r="N1541" s="180"/>
      <c r="O1541" s="179"/>
    </row>
    <row r="1542" spans="1:15" s="164" customFormat="1" ht="12.75" customHeight="1" x14ac:dyDescent="0.25">
      <c r="A1542" s="255"/>
      <c r="B1542" s="443"/>
      <c r="C1542" s="444"/>
      <c r="D1542" s="444"/>
      <c r="E1542" s="444"/>
      <c r="F1542" s="444"/>
      <c r="G1542" s="444"/>
      <c r="H1542" s="444"/>
      <c r="I1542" s="445"/>
      <c r="J1542" s="155"/>
      <c r="L1542" s="178"/>
      <c r="M1542" s="179"/>
      <c r="N1542" s="180"/>
      <c r="O1542" s="179"/>
    </row>
    <row r="1543" spans="1:15" s="164" customFormat="1" ht="12.75" customHeight="1" x14ac:dyDescent="0.3">
      <c r="A1543" s="155"/>
      <c r="B1543" s="167" t="s">
        <v>214</v>
      </c>
      <c r="C1543" s="168"/>
      <c r="D1543" s="169"/>
      <c r="E1543" s="170"/>
      <c r="F1543" s="169"/>
      <c r="G1543" s="169"/>
      <c r="H1543" s="169"/>
      <c r="I1543" s="171"/>
      <c r="J1543" s="155"/>
      <c r="L1543" s="178"/>
      <c r="M1543" s="179"/>
      <c r="N1543" s="180"/>
      <c r="O1543" s="179"/>
    </row>
    <row r="1544" spans="1:15" s="164" customFormat="1" ht="12.75" customHeight="1" x14ac:dyDescent="0.25">
      <c r="A1544" s="255"/>
      <c r="B1544" s="440"/>
      <c r="C1544" s="441"/>
      <c r="D1544" s="441"/>
      <c r="E1544" s="441"/>
      <c r="F1544" s="441"/>
      <c r="G1544" s="441"/>
      <c r="H1544" s="441"/>
      <c r="I1544" s="442"/>
      <c r="J1544" s="155"/>
      <c r="L1544" s="178"/>
      <c r="M1544" s="179"/>
      <c r="N1544" s="180"/>
      <c r="O1544" s="179"/>
    </row>
    <row r="1545" spans="1:15" s="164" customFormat="1" ht="12.75" customHeight="1" x14ac:dyDescent="0.25">
      <c r="A1545" s="255"/>
      <c r="B1545" s="440"/>
      <c r="C1545" s="441"/>
      <c r="D1545" s="441"/>
      <c r="E1545" s="441"/>
      <c r="F1545" s="441"/>
      <c r="G1545" s="441"/>
      <c r="H1545" s="441"/>
      <c r="I1545" s="442"/>
      <c r="J1545" s="155"/>
      <c r="L1545" s="178"/>
      <c r="M1545" s="179"/>
      <c r="N1545" s="180"/>
      <c r="O1545" s="179"/>
    </row>
    <row r="1546" spans="1:15" s="164" customFormat="1" ht="12.75" customHeight="1" x14ac:dyDescent="0.25">
      <c r="A1546" s="255"/>
      <c r="B1546" s="440"/>
      <c r="C1546" s="441"/>
      <c r="D1546" s="441"/>
      <c r="E1546" s="441"/>
      <c r="F1546" s="441"/>
      <c r="G1546" s="441"/>
      <c r="H1546" s="441"/>
      <c r="I1546" s="442"/>
      <c r="J1546" s="155"/>
      <c r="L1546" s="178"/>
      <c r="M1546" s="179"/>
      <c r="N1546" s="180"/>
      <c r="O1546" s="179"/>
    </row>
    <row r="1547" spans="1:15" s="164" customFormat="1" ht="12.75" customHeight="1" x14ac:dyDescent="0.25">
      <c r="A1547" s="255"/>
      <c r="B1547" s="440"/>
      <c r="C1547" s="441"/>
      <c r="D1547" s="441"/>
      <c r="E1547" s="441"/>
      <c r="F1547" s="441"/>
      <c r="G1547" s="441"/>
      <c r="H1547" s="441"/>
      <c r="I1547" s="442"/>
      <c r="J1547" s="155"/>
      <c r="L1547" s="178"/>
      <c r="M1547" s="179"/>
      <c r="N1547" s="180"/>
      <c r="O1547" s="179"/>
    </row>
    <row r="1548" spans="1:15" s="164" customFormat="1" ht="12.75" customHeight="1" x14ac:dyDescent="0.25">
      <c r="A1548" s="255"/>
      <c r="B1548" s="443"/>
      <c r="C1548" s="444"/>
      <c r="D1548" s="444"/>
      <c r="E1548" s="444"/>
      <c r="F1548" s="444"/>
      <c r="G1548" s="444"/>
      <c r="H1548" s="444"/>
      <c r="I1548" s="445"/>
      <c r="J1548" s="155"/>
      <c r="L1548" s="178"/>
      <c r="M1548" s="179"/>
      <c r="N1548" s="180"/>
      <c r="O1548" s="179"/>
    </row>
    <row r="1549" spans="1:15" s="164" customFormat="1" ht="15" x14ac:dyDescent="0.25">
      <c r="A1549" s="155"/>
      <c r="B1549" s="173" t="s">
        <v>215</v>
      </c>
      <c r="C1549" s="174"/>
      <c r="D1549" s="174"/>
      <c r="E1549" s="174"/>
      <c r="F1549" s="174"/>
      <c r="G1549" s="174"/>
      <c r="H1549" s="174"/>
      <c r="I1549" s="175"/>
      <c r="J1549" s="155"/>
      <c r="L1549" s="178"/>
      <c r="M1549" s="179"/>
      <c r="N1549" s="180"/>
      <c r="O1549" s="179"/>
    </row>
    <row r="1550" spans="1:15" s="164" customFormat="1" ht="15" x14ac:dyDescent="0.25">
      <c r="A1550" s="155"/>
      <c r="B1550" s="176" t="s">
        <v>216</v>
      </c>
      <c r="C1550" s="168"/>
      <c r="D1550" s="169"/>
      <c r="E1550" s="170"/>
      <c r="F1550" s="169"/>
      <c r="G1550" s="169"/>
      <c r="H1550" s="169"/>
      <c r="I1550" s="171"/>
      <c r="J1550" s="155"/>
      <c r="L1550" s="178"/>
      <c r="M1550" s="179"/>
      <c r="N1550" s="180"/>
      <c r="O1550" s="179"/>
    </row>
    <row r="1551" spans="1:15" s="164" customFormat="1" ht="12.75" customHeight="1" x14ac:dyDescent="0.25">
      <c r="A1551" s="255"/>
      <c r="B1551" s="440"/>
      <c r="C1551" s="441"/>
      <c r="D1551" s="441"/>
      <c r="E1551" s="441"/>
      <c r="F1551" s="441"/>
      <c r="G1551" s="441"/>
      <c r="H1551" s="441"/>
      <c r="I1551" s="442"/>
      <c r="J1551" s="155"/>
      <c r="L1551" s="178"/>
      <c r="M1551" s="179"/>
      <c r="N1551" s="180"/>
      <c r="O1551" s="179"/>
    </row>
    <row r="1552" spans="1:15" s="164" customFormat="1" ht="12.75" customHeight="1" x14ac:dyDescent="0.25">
      <c r="A1552" s="255"/>
      <c r="B1552" s="440"/>
      <c r="C1552" s="441"/>
      <c r="D1552" s="441"/>
      <c r="E1552" s="441"/>
      <c r="F1552" s="441"/>
      <c r="G1552" s="441"/>
      <c r="H1552" s="441"/>
      <c r="I1552" s="442"/>
      <c r="J1552" s="155"/>
      <c r="L1552" s="178"/>
      <c r="M1552" s="179"/>
      <c r="N1552" s="180"/>
      <c r="O1552" s="179"/>
    </row>
    <row r="1553" spans="1:15" s="164" customFormat="1" ht="12.75" customHeight="1" x14ac:dyDescent="0.25">
      <c r="A1553" s="255"/>
      <c r="B1553" s="440"/>
      <c r="C1553" s="441"/>
      <c r="D1553" s="441"/>
      <c r="E1553" s="441"/>
      <c r="F1553" s="441"/>
      <c r="G1553" s="441"/>
      <c r="H1553" s="441"/>
      <c r="I1553" s="442"/>
      <c r="J1553" s="155"/>
      <c r="L1553" s="178"/>
      <c r="M1553" s="179"/>
      <c r="N1553" s="180"/>
      <c r="O1553" s="179"/>
    </row>
    <row r="1554" spans="1:15" s="164" customFormat="1" ht="12.75" customHeight="1" x14ac:dyDescent="0.25">
      <c r="A1554" s="255"/>
      <c r="B1554" s="440"/>
      <c r="C1554" s="441"/>
      <c r="D1554" s="441"/>
      <c r="E1554" s="441"/>
      <c r="F1554" s="441"/>
      <c r="G1554" s="441"/>
      <c r="H1554" s="441"/>
      <c r="I1554" s="442"/>
      <c r="J1554" s="155"/>
      <c r="L1554" s="178"/>
      <c r="M1554" s="179"/>
      <c r="N1554" s="180"/>
      <c r="O1554" s="179"/>
    </row>
    <row r="1555" spans="1:15" s="164" customFormat="1" ht="12.75" customHeight="1" x14ac:dyDescent="0.25">
      <c r="A1555" s="255"/>
      <c r="B1555" s="443"/>
      <c r="C1555" s="444"/>
      <c r="D1555" s="444"/>
      <c r="E1555" s="444"/>
      <c r="F1555" s="444"/>
      <c r="G1555" s="444"/>
      <c r="H1555" s="444"/>
      <c r="I1555" s="445"/>
      <c r="J1555" s="155"/>
      <c r="L1555" s="178"/>
      <c r="M1555" s="179"/>
      <c r="N1555" s="180"/>
      <c r="O1555" s="179"/>
    </row>
    <row r="1556" spans="1:15" s="164" customFormat="1" ht="12.75" customHeight="1" x14ac:dyDescent="0.25">
      <c r="A1556" s="155"/>
      <c r="B1556" s="181" t="s">
        <v>217</v>
      </c>
      <c r="C1556" s="168"/>
      <c r="D1556" s="169"/>
      <c r="E1556" s="170"/>
      <c r="F1556" s="169"/>
      <c r="G1556" s="169"/>
      <c r="H1556" s="169"/>
      <c r="I1556" s="171"/>
      <c r="J1556" s="155"/>
      <c r="L1556" s="178"/>
      <c r="M1556" s="179"/>
      <c r="N1556" s="180"/>
      <c r="O1556" s="179"/>
    </row>
    <row r="1557" spans="1:15" s="164" customFormat="1" ht="12.75" customHeight="1" x14ac:dyDescent="0.25">
      <c r="A1557" s="255"/>
      <c r="B1557" s="440"/>
      <c r="C1557" s="441"/>
      <c r="D1557" s="441"/>
      <c r="E1557" s="441"/>
      <c r="F1557" s="441"/>
      <c r="G1557" s="441"/>
      <c r="H1557" s="441"/>
      <c r="I1557" s="442"/>
      <c r="J1557" s="155"/>
      <c r="L1557" s="178"/>
      <c r="M1557" s="179"/>
      <c r="N1557" s="180"/>
      <c r="O1557" s="179"/>
    </row>
    <row r="1558" spans="1:15" s="164" customFormat="1" ht="12.75" customHeight="1" x14ac:dyDescent="0.25">
      <c r="A1558" s="255"/>
      <c r="B1558" s="440"/>
      <c r="C1558" s="441"/>
      <c r="D1558" s="441"/>
      <c r="E1558" s="441"/>
      <c r="F1558" s="441"/>
      <c r="G1558" s="441"/>
      <c r="H1558" s="441"/>
      <c r="I1558" s="442"/>
      <c r="J1558" s="155"/>
      <c r="L1558" s="178"/>
      <c r="M1558" s="179"/>
      <c r="N1558" s="180"/>
      <c r="O1558" s="179"/>
    </row>
    <row r="1559" spans="1:15" s="164" customFormat="1" ht="12.75" customHeight="1" x14ac:dyDescent="0.25">
      <c r="A1559" s="255"/>
      <c r="B1559" s="440"/>
      <c r="C1559" s="441"/>
      <c r="D1559" s="441"/>
      <c r="E1559" s="441"/>
      <c r="F1559" s="441"/>
      <c r="G1559" s="441"/>
      <c r="H1559" s="441"/>
      <c r="I1559" s="442"/>
      <c r="J1559" s="155"/>
      <c r="L1559" s="178"/>
      <c r="M1559" s="179"/>
      <c r="N1559" s="180"/>
      <c r="O1559" s="179"/>
    </row>
    <row r="1560" spans="1:15" s="164" customFormat="1" ht="12.75" customHeight="1" x14ac:dyDescent="0.25">
      <c r="A1560" s="255"/>
      <c r="B1560" s="440"/>
      <c r="C1560" s="441"/>
      <c r="D1560" s="441"/>
      <c r="E1560" s="441"/>
      <c r="F1560" s="441"/>
      <c r="G1560" s="441"/>
      <c r="H1560" s="441"/>
      <c r="I1560" s="442"/>
      <c r="J1560" s="155"/>
      <c r="L1560" s="178"/>
      <c r="M1560" s="179"/>
      <c r="N1560" s="180"/>
      <c r="O1560" s="179"/>
    </row>
    <row r="1561" spans="1:15" s="164" customFormat="1" ht="12.75" customHeight="1" x14ac:dyDescent="0.25">
      <c r="A1561" s="255"/>
      <c r="B1561" s="443"/>
      <c r="C1561" s="444"/>
      <c r="D1561" s="444"/>
      <c r="E1561" s="444"/>
      <c r="F1561" s="444"/>
      <c r="G1561" s="444"/>
      <c r="H1561" s="444"/>
      <c r="I1561" s="445"/>
      <c r="J1561" s="155"/>
      <c r="L1561" s="178"/>
      <c r="M1561" s="179"/>
      <c r="N1561" s="180"/>
      <c r="O1561" s="179"/>
    </row>
    <row r="1562" spans="1:15" s="164" customFormat="1" ht="12.75" customHeight="1" x14ac:dyDescent="0.25">
      <c r="A1562" s="155"/>
      <c r="B1562" s="167" t="s">
        <v>218</v>
      </c>
      <c r="C1562" s="168"/>
      <c r="D1562" s="169"/>
      <c r="E1562" s="170"/>
      <c r="F1562" s="169"/>
      <c r="G1562" s="169"/>
      <c r="H1562" s="169"/>
      <c r="I1562" s="171"/>
      <c r="J1562" s="155"/>
      <c r="L1562" s="178"/>
      <c r="M1562" s="179"/>
      <c r="N1562" s="180"/>
      <c r="O1562" s="179"/>
    </row>
    <row r="1563" spans="1:15" s="164" customFormat="1" ht="12.75" customHeight="1" x14ac:dyDescent="0.25">
      <c r="A1563" s="255"/>
      <c r="B1563" s="440"/>
      <c r="C1563" s="441"/>
      <c r="D1563" s="441"/>
      <c r="E1563" s="441"/>
      <c r="F1563" s="441"/>
      <c r="G1563" s="441"/>
      <c r="H1563" s="441"/>
      <c r="I1563" s="442"/>
      <c r="J1563" s="155"/>
      <c r="L1563" s="178"/>
      <c r="M1563" s="179"/>
      <c r="N1563" s="180"/>
      <c r="O1563" s="179"/>
    </row>
    <row r="1564" spans="1:15" s="164" customFormat="1" ht="12.75" customHeight="1" x14ac:dyDescent="0.25">
      <c r="A1564" s="255"/>
      <c r="B1564" s="440"/>
      <c r="C1564" s="441"/>
      <c r="D1564" s="441"/>
      <c r="E1564" s="441"/>
      <c r="F1564" s="441"/>
      <c r="G1564" s="441"/>
      <c r="H1564" s="441"/>
      <c r="I1564" s="442"/>
      <c r="J1564" s="155"/>
      <c r="L1564" s="178"/>
      <c r="M1564" s="179"/>
      <c r="N1564" s="180"/>
      <c r="O1564" s="179"/>
    </row>
    <row r="1565" spans="1:15" s="164" customFormat="1" ht="12.75" customHeight="1" x14ac:dyDescent="0.25">
      <c r="A1565" s="255"/>
      <c r="B1565" s="440"/>
      <c r="C1565" s="441"/>
      <c r="D1565" s="441"/>
      <c r="E1565" s="441"/>
      <c r="F1565" s="441"/>
      <c r="G1565" s="441"/>
      <c r="H1565" s="441"/>
      <c r="I1565" s="442"/>
      <c r="J1565" s="155"/>
      <c r="L1565" s="178"/>
      <c r="M1565" s="179"/>
      <c r="N1565" s="180"/>
      <c r="O1565" s="179"/>
    </row>
    <row r="1566" spans="1:15" s="164" customFormat="1" ht="12.75" customHeight="1" x14ac:dyDescent="0.25">
      <c r="A1566" s="255"/>
      <c r="B1566" s="440"/>
      <c r="C1566" s="441"/>
      <c r="D1566" s="441"/>
      <c r="E1566" s="441"/>
      <c r="F1566" s="441"/>
      <c r="G1566" s="441"/>
      <c r="H1566" s="441"/>
      <c r="I1566" s="442"/>
      <c r="J1566" s="155"/>
      <c r="L1566" s="178"/>
      <c r="M1566" s="179"/>
      <c r="N1566" s="180"/>
      <c r="O1566" s="179"/>
    </row>
    <row r="1567" spans="1:15" s="164" customFormat="1" ht="13.5" customHeight="1" thickBot="1" x14ac:dyDescent="0.3">
      <c r="A1567" s="255"/>
      <c r="B1567" s="446"/>
      <c r="C1567" s="447"/>
      <c r="D1567" s="447"/>
      <c r="E1567" s="447"/>
      <c r="F1567" s="447"/>
      <c r="G1567" s="447"/>
      <c r="H1567" s="447"/>
      <c r="I1567" s="448"/>
      <c r="J1567" s="155"/>
      <c r="L1567" s="178"/>
      <c r="M1567" s="179"/>
      <c r="N1567" s="180"/>
      <c r="O1567" s="179"/>
    </row>
    <row r="1568" spans="1:15" s="164" customFormat="1" ht="15" x14ac:dyDescent="0.25">
      <c r="A1568" s="155"/>
      <c r="B1568" s="182"/>
      <c r="C1568" s="168"/>
      <c r="D1568" s="169"/>
      <c r="E1568" s="170"/>
      <c r="F1568" s="169"/>
      <c r="G1568" s="169"/>
      <c r="H1568" s="169"/>
      <c r="J1568" s="155"/>
      <c r="L1568" s="178"/>
      <c r="M1568" s="179"/>
      <c r="N1568" s="180"/>
      <c r="O1568" s="179"/>
    </row>
    <row r="1569" spans="1:15" x14ac:dyDescent="0.25">
      <c r="A1569" s="155"/>
      <c r="G1569" s="127" t="str">
        <f>IF('F0 Etat des lieux '!$C$13="","",'F0 Etat des lieux '!$C$13)</f>
        <v/>
      </c>
    </row>
    <row r="1570" spans="1:15" x14ac:dyDescent="0.25">
      <c r="A1570" s="155"/>
      <c r="G1570" s="127" t="str">
        <f>IF('F0 Etat des lieux '!$C$14="","",'F0 Etat des lieux '!$C$14)</f>
        <v/>
      </c>
    </row>
    <row r="1571" spans="1:15" x14ac:dyDescent="0.25">
      <c r="A1571" s="155"/>
    </row>
    <row r="1572" spans="1:15" x14ac:dyDescent="0.25">
      <c r="A1572" s="155"/>
    </row>
    <row r="1573" spans="1:15" ht="15.75" x14ac:dyDescent="0.25">
      <c r="A1573" s="155"/>
      <c r="D1573" s="452" t="s">
        <v>200</v>
      </c>
      <c r="E1573" s="453"/>
      <c r="F1573" s="453"/>
      <c r="G1573" s="453"/>
      <c r="H1573" s="453"/>
      <c r="I1573" s="454"/>
      <c r="N1573" s="183"/>
      <c r="O1573" s="184"/>
    </row>
    <row r="1574" spans="1:15" x14ac:dyDescent="0.25">
      <c r="A1574" s="155"/>
      <c r="B1574" s="126">
        <f>B1518+1</f>
        <v>29</v>
      </c>
      <c r="D1574" s="137"/>
      <c r="E1574" s="138"/>
      <c r="F1574" s="138"/>
      <c r="G1574" s="138"/>
      <c r="H1574" s="138"/>
      <c r="I1574" s="139"/>
    </row>
    <row r="1575" spans="1:15" x14ac:dyDescent="0.25">
      <c r="A1575" s="155"/>
      <c r="D1575" s="140" t="str">
        <f>"Fiche action n° "&amp;B1574</f>
        <v>Fiche action n° 29</v>
      </c>
      <c r="E1575" s="138"/>
      <c r="F1575" s="138"/>
      <c r="G1575" s="138"/>
      <c r="H1575" s="138"/>
      <c r="I1575" s="139"/>
    </row>
    <row r="1576" spans="1:15" ht="15.75" x14ac:dyDescent="0.25">
      <c r="A1576" s="155"/>
      <c r="D1576" s="141" t="s">
        <v>201</v>
      </c>
      <c r="E1576" s="455" t="str">
        <f>IF(ISNA(VLOOKUP(D1575,'F2 Objectifs'!$A$1:$F$82,2,FALSE)),"",VLOOKUP(D1575,'F2 Objectifs'!$A$1:$F$82,2,FALSE))</f>
        <v/>
      </c>
      <c r="F1576" s="455"/>
      <c r="G1576" s="455"/>
      <c r="H1576" s="455"/>
      <c r="I1576" s="456"/>
    </row>
    <row r="1577" spans="1:15" ht="13.5" thickBot="1" x14ac:dyDescent="0.3">
      <c r="A1577" s="155"/>
    </row>
    <row r="1578" spans="1:15" ht="20.100000000000001" customHeight="1" x14ac:dyDescent="0.25">
      <c r="A1578" s="155"/>
      <c r="B1578" s="449" t="str">
        <f>IF(ISNA(VLOOKUP(D1575,'F2 Objectifs'!$A$1:$F$82,3,FALSE)),"",VLOOKUP(D1575,'F2 Objectifs'!$A$1:$F$82,3,FALSE))</f>
        <v/>
      </c>
      <c r="C1578" s="450"/>
      <c r="D1578" s="450"/>
      <c r="E1578" s="450"/>
      <c r="F1578" s="450"/>
      <c r="G1578" s="450"/>
      <c r="H1578" s="450"/>
      <c r="I1578" s="451"/>
    </row>
    <row r="1579" spans="1:15" ht="20.100000000000001" customHeight="1" x14ac:dyDescent="0.25">
      <c r="A1579" s="155"/>
      <c r="B1579" s="142" t="s">
        <v>220</v>
      </c>
      <c r="C1579" s="457" t="str">
        <f>IF(ISNA(VLOOKUP(D1575,'F2 Objectifs'!$A$1:$F$82,4,FALSE)),"",VLOOKUP(D1575,'F2 Objectifs'!$A$1:$F$82,4,FALSE))</f>
        <v/>
      </c>
      <c r="D1579" s="457"/>
      <c r="E1579" s="457"/>
      <c r="F1579" s="457"/>
      <c r="G1579" s="457"/>
      <c r="H1579" s="457"/>
      <c r="I1579" s="458"/>
    </row>
    <row r="1580" spans="1:15" ht="20.100000000000001" customHeight="1" thickBot="1" x14ac:dyDescent="0.3">
      <c r="A1580" s="155"/>
      <c r="B1580" s="143" t="s">
        <v>221</v>
      </c>
      <c r="C1580" s="459" t="str">
        <f>IF(ISNA(VLOOKUP(D1575,'F2 Objectifs'!$A$1:$F$82,5,FALSE)),"",VLOOKUP(D1575,'F2 Objectifs'!$A$1:$F$82,5,FALSE))</f>
        <v/>
      </c>
      <c r="D1580" s="459"/>
      <c r="E1580" s="459"/>
      <c r="F1580" s="459"/>
      <c r="G1580" s="459"/>
      <c r="H1580" s="459"/>
      <c r="I1580" s="460"/>
    </row>
    <row r="1581" spans="1:15" s="146" customFormat="1" thickBot="1" x14ac:dyDescent="0.3">
      <c r="A1581" s="155"/>
      <c r="B1581" s="144"/>
      <c r="C1581" s="145"/>
      <c r="D1581" s="145"/>
      <c r="E1581" s="145"/>
      <c r="F1581" s="145"/>
      <c r="G1581" s="145"/>
      <c r="L1581" s="186"/>
      <c r="M1581" s="129"/>
      <c r="N1581" s="130"/>
      <c r="O1581" s="129"/>
    </row>
    <row r="1582" spans="1:15" ht="13.5" customHeight="1" x14ac:dyDescent="0.25">
      <c r="A1582" s="155"/>
      <c r="B1582" s="147"/>
      <c r="C1582" s="467" t="s">
        <v>223</v>
      </c>
      <c r="D1582" s="468"/>
      <c r="E1582" s="468"/>
      <c r="F1582" s="468"/>
      <c r="G1582" s="468"/>
      <c r="H1582" s="469"/>
    </row>
    <row r="1583" spans="1:15" ht="20.100000000000001" customHeight="1" x14ac:dyDescent="0.25">
      <c r="A1583" s="155"/>
      <c r="C1583" s="148" t="s">
        <v>202</v>
      </c>
      <c r="D1583" s="149" t="s">
        <v>203</v>
      </c>
      <c r="E1583" s="149" t="s">
        <v>204</v>
      </c>
      <c r="F1583" s="149" t="s">
        <v>205</v>
      </c>
      <c r="G1583" s="149" t="s">
        <v>206</v>
      </c>
      <c r="H1583" s="465" t="s">
        <v>222</v>
      </c>
    </row>
    <row r="1584" spans="1:15" ht="20.100000000000001" customHeight="1" x14ac:dyDescent="0.25">
      <c r="A1584" s="155"/>
      <c r="C1584" s="148" t="s">
        <v>207</v>
      </c>
      <c r="D1584" s="149" t="s">
        <v>208</v>
      </c>
      <c r="E1584" s="149" t="s">
        <v>209</v>
      </c>
      <c r="F1584" s="149" t="s">
        <v>210</v>
      </c>
      <c r="G1584" s="149" t="s">
        <v>219</v>
      </c>
      <c r="H1584" s="466"/>
    </row>
    <row r="1585" spans="1:15" ht="20.100000000000001" customHeight="1" thickBot="1" x14ac:dyDescent="0.3">
      <c r="A1585" s="155"/>
      <c r="C1585" s="150"/>
      <c r="D1585" s="151"/>
      <c r="E1585" s="152" t="s">
        <v>211</v>
      </c>
      <c r="F1585" s="153"/>
      <c r="G1585" s="188"/>
      <c r="H1585" s="154"/>
    </row>
    <row r="1586" spans="1:15" s="155" customFormat="1" thickBot="1" x14ac:dyDescent="0.3">
      <c r="C1586" s="156"/>
      <c r="D1586" s="157"/>
      <c r="E1586" s="158"/>
      <c r="F1586" s="157"/>
      <c r="G1586" s="157"/>
      <c r="H1586" s="157"/>
      <c r="L1586" s="187"/>
      <c r="M1586" s="179"/>
      <c r="N1586" s="180"/>
      <c r="O1586" s="179"/>
    </row>
    <row r="1587" spans="1:15" s="164" customFormat="1" ht="15" x14ac:dyDescent="0.25">
      <c r="A1587" s="155"/>
      <c r="B1587" s="159" t="s">
        <v>212</v>
      </c>
      <c r="C1587" s="160"/>
      <c r="D1587" s="161"/>
      <c r="E1587" s="162"/>
      <c r="F1587" s="161"/>
      <c r="G1587" s="161"/>
      <c r="H1587" s="161"/>
      <c r="I1587" s="163"/>
      <c r="J1587" s="155"/>
      <c r="L1587" s="178"/>
      <c r="M1587" s="179"/>
      <c r="N1587" s="180"/>
      <c r="O1587" s="179"/>
    </row>
    <row r="1588" spans="1:15" s="164" customFormat="1" ht="15" customHeight="1" x14ac:dyDescent="0.25">
      <c r="A1588" s="255"/>
      <c r="B1588" s="440"/>
      <c r="C1588" s="441"/>
      <c r="D1588" s="441"/>
      <c r="E1588" s="441"/>
      <c r="F1588" s="441"/>
      <c r="G1588" s="441"/>
      <c r="H1588" s="441"/>
      <c r="I1588" s="442"/>
      <c r="J1588" s="155"/>
      <c r="L1588" s="178"/>
      <c r="M1588" s="179"/>
      <c r="N1588" s="180"/>
      <c r="O1588" s="179"/>
    </row>
    <row r="1589" spans="1:15" s="164" customFormat="1" ht="15" customHeight="1" x14ac:dyDescent="0.25">
      <c r="A1589" s="255"/>
      <c r="B1589" s="440"/>
      <c r="C1589" s="441"/>
      <c r="D1589" s="441"/>
      <c r="E1589" s="441"/>
      <c r="F1589" s="441"/>
      <c r="G1589" s="441"/>
      <c r="H1589" s="441"/>
      <c r="I1589" s="442"/>
      <c r="J1589" s="155"/>
      <c r="L1589" s="178"/>
      <c r="M1589" s="179"/>
      <c r="N1589" s="180"/>
      <c r="O1589" s="179"/>
    </row>
    <row r="1590" spans="1:15" s="164" customFormat="1" ht="15" customHeight="1" x14ac:dyDescent="0.25">
      <c r="A1590" s="255"/>
      <c r="B1590" s="440"/>
      <c r="C1590" s="441"/>
      <c r="D1590" s="441"/>
      <c r="E1590" s="441"/>
      <c r="F1590" s="441"/>
      <c r="G1590" s="441"/>
      <c r="H1590" s="441"/>
      <c r="I1590" s="442"/>
      <c r="J1590" s="155"/>
      <c r="L1590" s="178"/>
      <c r="M1590" s="179"/>
      <c r="N1590" s="180"/>
      <c r="O1590" s="179"/>
    </row>
    <row r="1591" spans="1:15" s="164" customFormat="1" ht="15" customHeight="1" x14ac:dyDescent="0.25">
      <c r="A1591" s="255"/>
      <c r="B1591" s="440"/>
      <c r="C1591" s="441"/>
      <c r="D1591" s="441"/>
      <c r="E1591" s="441"/>
      <c r="F1591" s="441"/>
      <c r="G1591" s="441"/>
      <c r="H1591" s="441"/>
      <c r="I1591" s="442"/>
      <c r="J1591" s="155"/>
      <c r="L1591" s="178"/>
      <c r="M1591" s="179"/>
      <c r="N1591" s="180"/>
      <c r="O1591" s="179"/>
    </row>
    <row r="1592" spans="1:15" s="164" customFormat="1" ht="12.75" customHeight="1" x14ac:dyDescent="0.25">
      <c r="A1592" s="255"/>
      <c r="B1592" s="443"/>
      <c r="C1592" s="444"/>
      <c r="D1592" s="444"/>
      <c r="E1592" s="444"/>
      <c r="F1592" s="444"/>
      <c r="G1592" s="444"/>
      <c r="H1592" s="444"/>
      <c r="I1592" s="445"/>
      <c r="J1592" s="155"/>
      <c r="L1592" s="178"/>
      <c r="M1592" s="179"/>
      <c r="N1592" s="180"/>
      <c r="O1592" s="179"/>
    </row>
    <row r="1593" spans="1:15" s="164" customFormat="1" ht="15" x14ac:dyDescent="0.25">
      <c r="A1593" s="155"/>
      <c r="B1593" s="167" t="s">
        <v>213</v>
      </c>
      <c r="C1593" s="168"/>
      <c r="D1593" s="169"/>
      <c r="E1593" s="170"/>
      <c r="F1593" s="169"/>
      <c r="G1593" s="169"/>
      <c r="H1593" s="169"/>
      <c r="I1593" s="171"/>
      <c r="J1593" s="155"/>
      <c r="L1593" s="178"/>
      <c r="M1593" s="179"/>
      <c r="N1593" s="180"/>
      <c r="O1593" s="179"/>
    </row>
    <row r="1594" spans="1:15" s="164" customFormat="1" ht="12.75" customHeight="1" x14ac:dyDescent="0.25">
      <c r="A1594" s="255"/>
      <c r="B1594" s="440"/>
      <c r="C1594" s="441"/>
      <c r="D1594" s="441"/>
      <c r="E1594" s="441"/>
      <c r="F1594" s="441"/>
      <c r="G1594" s="441"/>
      <c r="H1594" s="441"/>
      <c r="I1594" s="442"/>
      <c r="J1594" s="155"/>
      <c r="L1594" s="178"/>
      <c r="M1594" s="179"/>
      <c r="N1594" s="180"/>
      <c r="O1594" s="179"/>
    </row>
    <row r="1595" spans="1:15" s="164" customFormat="1" ht="12.75" customHeight="1" x14ac:dyDescent="0.25">
      <c r="A1595" s="255"/>
      <c r="B1595" s="440"/>
      <c r="C1595" s="441"/>
      <c r="D1595" s="441"/>
      <c r="E1595" s="441"/>
      <c r="F1595" s="441"/>
      <c r="G1595" s="441"/>
      <c r="H1595" s="441"/>
      <c r="I1595" s="442"/>
      <c r="J1595" s="155"/>
      <c r="L1595" s="178"/>
      <c r="M1595" s="179"/>
      <c r="N1595" s="180"/>
      <c r="O1595" s="179"/>
    </row>
    <row r="1596" spans="1:15" s="164" customFormat="1" ht="12.75" customHeight="1" x14ac:dyDescent="0.25">
      <c r="A1596" s="255"/>
      <c r="B1596" s="440"/>
      <c r="C1596" s="441"/>
      <c r="D1596" s="441"/>
      <c r="E1596" s="441"/>
      <c r="F1596" s="441"/>
      <c r="G1596" s="441"/>
      <c r="H1596" s="441"/>
      <c r="I1596" s="442"/>
      <c r="J1596" s="155"/>
      <c r="L1596" s="178"/>
      <c r="M1596" s="179"/>
      <c r="N1596" s="180"/>
      <c r="O1596" s="179"/>
    </row>
    <row r="1597" spans="1:15" s="164" customFormat="1" ht="12.75" customHeight="1" x14ac:dyDescent="0.25">
      <c r="A1597" s="255"/>
      <c r="B1597" s="440"/>
      <c r="C1597" s="441"/>
      <c r="D1597" s="441"/>
      <c r="E1597" s="441"/>
      <c r="F1597" s="441"/>
      <c r="G1597" s="441"/>
      <c r="H1597" s="441"/>
      <c r="I1597" s="442"/>
      <c r="J1597" s="155"/>
      <c r="L1597" s="178"/>
      <c r="M1597" s="179"/>
      <c r="N1597" s="180"/>
      <c r="O1597" s="179"/>
    </row>
    <row r="1598" spans="1:15" s="164" customFormat="1" ht="12.75" customHeight="1" x14ac:dyDescent="0.25">
      <c r="A1598" s="255"/>
      <c r="B1598" s="443"/>
      <c r="C1598" s="444"/>
      <c r="D1598" s="444"/>
      <c r="E1598" s="444"/>
      <c r="F1598" s="444"/>
      <c r="G1598" s="444"/>
      <c r="H1598" s="444"/>
      <c r="I1598" s="445"/>
      <c r="J1598" s="155"/>
      <c r="L1598" s="178"/>
      <c r="M1598" s="179"/>
      <c r="N1598" s="180"/>
      <c r="O1598" s="179"/>
    </row>
    <row r="1599" spans="1:15" s="164" customFormat="1" ht="12.75" customHeight="1" x14ac:dyDescent="0.3">
      <c r="A1599" s="155"/>
      <c r="B1599" s="167" t="s">
        <v>214</v>
      </c>
      <c r="C1599" s="168"/>
      <c r="D1599" s="169"/>
      <c r="E1599" s="170"/>
      <c r="F1599" s="169"/>
      <c r="G1599" s="169"/>
      <c r="H1599" s="169"/>
      <c r="I1599" s="171"/>
      <c r="J1599" s="155"/>
      <c r="L1599" s="178"/>
      <c r="M1599" s="179"/>
      <c r="N1599" s="180"/>
      <c r="O1599" s="179"/>
    </row>
    <row r="1600" spans="1:15" s="164" customFormat="1" ht="12.75" customHeight="1" x14ac:dyDescent="0.25">
      <c r="A1600" s="255"/>
      <c r="B1600" s="440"/>
      <c r="C1600" s="441"/>
      <c r="D1600" s="441"/>
      <c r="E1600" s="441"/>
      <c r="F1600" s="441"/>
      <c r="G1600" s="441"/>
      <c r="H1600" s="441"/>
      <c r="I1600" s="442"/>
      <c r="J1600" s="155"/>
      <c r="L1600" s="178"/>
      <c r="M1600" s="179"/>
      <c r="N1600" s="180"/>
      <c r="O1600" s="179"/>
    </row>
    <row r="1601" spans="1:15" s="164" customFormat="1" ht="12.75" customHeight="1" x14ac:dyDescent="0.25">
      <c r="A1601" s="255"/>
      <c r="B1601" s="440"/>
      <c r="C1601" s="441"/>
      <c r="D1601" s="441"/>
      <c r="E1601" s="441"/>
      <c r="F1601" s="441"/>
      <c r="G1601" s="441"/>
      <c r="H1601" s="441"/>
      <c r="I1601" s="442"/>
      <c r="J1601" s="155"/>
      <c r="L1601" s="178"/>
      <c r="M1601" s="179"/>
      <c r="N1601" s="180"/>
      <c r="O1601" s="179"/>
    </row>
    <row r="1602" spans="1:15" s="164" customFormat="1" ht="12.75" customHeight="1" x14ac:dyDescent="0.25">
      <c r="A1602" s="255"/>
      <c r="B1602" s="440"/>
      <c r="C1602" s="441"/>
      <c r="D1602" s="441"/>
      <c r="E1602" s="441"/>
      <c r="F1602" s="441"/>
      <c r="G1602" s="441"/>
      <c r="H1602" s="441"/>
      <c r="I1602" s="442"/>
      <c r="J1602" s="155"/>
      <c r="L1602" s="178"/>
      <c r="M1602" s="179"/>
      <c r="N1602" s="180"/>
      <c r="O1602" s="179"/>
    </row>
    <row r="1603" spans="1:15" s="164" customFormat="1" ht="12.75" customHeight="1" x14ac:dyDescent="0.25">
      <c r="A1603" s="255"/>
      <c r="B1603" s="440"/>
      <c r="C1603" s="441"/>
      <c r="D1603" s="441"/>
      <c r="E1603" s="441"/>
      <c r="F1603" s="441"/>
      <c r="G1603" s="441"/>
      <c r="H1603" s="441"/>
      <c r="I1603" s="442"/>
      <c r="J1603" s="155"/>
      <c r="L1603" s="178"/>
      <c r="M1603" s="179"/>
      <c r="N1603" s="180"/>
      <c r="O1603" s="179"/>
    </row>
    <row r="1604" spans="1:15" s="164" customFormat="1" ht="12.75" customHeight="1" x14ac:dyDescent="0.25">
      <c r="A1604" s="255"/>
      <c r="B1604" s="443"/>
      <c r="C1604" s="444"/>
      <c r="D1604" s="444"/>
      <c r="E1604" s="444"/>
      <c r="F1604" s="444"/>
      <c r="G1604" s="444"/>
      <c r="H1604" s="444"/>
      <c r="I1604" s="445"/>
      <c r="J1604" s="155"/>
      <c r="L1604" s="178"/>
      <c r="M1604" s="179"/>
      <c r="N1604" s="180"/>
      <c r="O1604" s="179"/>
    </row>
    <row r="1605" spans="1:15" s="164" customFormat="1" ht="15" x14ac:dyDescent="0.25">
      <c r="A1605" s="155"/>
      <c r="B1605" s="173" t="s">
        <v>215</v>
      </c>
      <c r="C1605" s="174"/>
      <c r="D1605" s="174"/>
      <c r="E1605" s="174"/>
      <c r="F1605" s="174"/>
      <c r="G1605" s="174"/>
      <c r="H1605" s="174"/>
      <c r="I1605" s="175"/>
      <c r="J1605" s="155"/>
      <c r="L1605" s="178"/>
      <c r="M1605" s="179"/>
      <c r="N1605" s="180"/>
      <c r="O1605" s="179"/>
    </row>
    <row r="1606" spans="1:15" s="164" customFormat="1" ht="15" x14ac:dyDescent="0.25">
      <c r="A1606" s="155"/>
      <c r="B1606" s="176" t="s">
        <v>216</v>
      </c>
      <c r="C1606" s="168"/>
      <c r="D1606" s="169"/>
      <c r="E1606" s="170"/>
      <c r="F1606" s="169"/>
      <c r="G1606" s="169"/>
      <c r="H1606" s="169"/>
      <c r="I1606" s="171"/>
      <c r="J1606" s="155"/>
      <c r="L1606" s="178"/>
      <c r="M1606" s="179"/>
      <c r="N1606" s="180"/>
      <c r="O1606" s="179"/>
    </row>
    <row r="1607" spans="1:15" s="164" customFormat="1" ht="12.75" customHeight="1" x14ac:dyDescent="0.25">
      <c r="A1607" s="255"/>
      <c r="B1607" s="440"/>
      <c r="C1607" s="441"/>
      <c r="D1607" s="441"/>
      <c r="E1607" s="441"/>
      <c r="F1607" s="441"/>
      <c r="G1607" s="441"/>
      <c r="H1607" s="441"/>
      <c r="I1607" s="442"/>
      <c r="J1607" s="155"/>
      <c r="L1607" s="178"/>
      <c r="M1607" s="179"/>
      <c r="N1607" s="180"/>
      <c r="O1607" s="179"/>
    </row>
    <row r="1608" spans="1:15" s="164" customFormat="1" ht="12.75" customHeight="1" x14ac:dyDescent="0.25">
      <c r="A1608" s="255"/>
      <c r="B1608" s="440"/>
      <c r="C1608" s="441"/>
      <c r="D1608" s="441"/>
      <c r="E1608" s="441"/>
      <c r="F1608" s="441"/>
      <c r="G1608" s="441"/>
      <c r="H1608" s="441"/>
      <c r="I1608" s="442"/>
      <c r="J1608" s="155"/>
      <c r="L1608" s="178"/>
      <c r="M1608" s="179"/>
      <c r="N1608" s="180"/>
      <c r="O1608" s="179"/>
    </row>
    <row r="1609" spans="1:15" s="164" customFormat="1" ht="12.75" customHeight="1" x14ac:dyDescent="0.25">
      <c r="A1609" s="255"/>
      <c r="B1609" s="440"/>
      <c r="C1609" s="441"/>
      <c r="D1609" s="441"/>
      <c r="E1609" s="441"/>
      <c r="F1609" s="441"/>
      <c r="G1609" s="441"/>
      <c r="H1609" s="441"/>
      <c r="I1609" s="442"/>
      <c r="J1609" s="155"/>
      <c r="L1609" s="178"/>
      <c r="M1609" s="179"/>
      <c r="N1609" s="180"/>
      <c r="O1609" s="179"/>
    </row>
    <row r="1610" spans="1:15" s="164" customFormat="1" ht="12.75" customHeight="1" x14ac:dyDescent="0.25">
      <c r="A1610" s="255"/>
      <c r="B1610" s="440"/>
      <c r="C1610" s="441"/>
      <c r="D1610" s="441"/>
      <c r="E1610" s="441"/>
      <c r="F1610" s="441"/>
      <c r="G1610" s="441"/>
      <c r="H1610" s="441"/>
      <c r="I1610" s="442"/>
      <c r="J1610" s="155"/>
      <c r="L1610" s="178"/>
      <c r="M1610" s="179"/>
      <c r="N1610" s="180"/>
      <c r="O1610" s="179"/>
    </row>
    <row r="1611" spans="1:15" s="164" customFormat="1" ht="12.75" customHeight="1" x14ac:dyDescent="0.25">
      <c r="A1611" s="255"/>
      <c r="B1611" s="443"/>
      <c r="C1611" s="444"/>
      <c r="D1611" s="444"/>
      <c r="E1611" s="444"/>
      <c r="F1611" s="444"/>
      <c r="G1611" s="444"/>
      <c r="H1611" s="444"/>
      <c r="I1611" s="445"/>
      <c r="J1611" s="155"/>
      <c r="L1611" s="178"/>
      <c r="M1611" s="179"/>
      <c r="N1611" s="180"/>
      <c r="O1611" s="179"/>
    </row>
    <row r="1612" spans="1:15" s="164" customFormat="1" ht="12.75" customHeight="1" x14ac:dyDescent="0.25">
      <c r="A1612" s="155"/>
      <c r="B1612" s="181" t="s">
        <v>217</v>
      </c>
      <c r="C1612" s="168"/>
      <c r="D1612" s="169"/>
      <c r="E1612" s="170"/>
      <c r="F1612" s="169"/>
      <c r="G1612" s="169"/>
      <c r="H1612" s="169"/>
      <c r="I1612" s="171"/>
      <c r="J1612" s="155"/>
      <c r="L1612" s="178"/>
      <c r="M1612" s="179"/>
      <c r="N1612" s="180"/>
      <c r="O1612" s="179"/>
    </row>
    <row r="1613" spans="1:15" s="164" customFormat="1" ht="12.75" customHeight="1" x14ac:dyDescent="0.25">
      <c r="A1613" s="255"/>
      <c r="B1613" s="440"/>
      <c r="C1613" s="441"/>
      <c r="D1613" s="441"/>
      <c r="E1613" s="441"/>
      <c r="F1613" s="441"/>
      <c r="G1613" s="441"/>
      <c r="H1613" s="441"/>
      <c r="I1613" s="442"/>
      <c r="J1613" s="155"/>
      <c r="L1613" s="178"/>
      <c r="M1613" s="179"/>
      <c r="N1613" s="180"/>
      <c r="O1613" s="179"/>
    </row>
    <row r="1614" spans="1:15" s="164" customFormat="1" ht="12.75" customHeight="1" x14ac:dyDescent="0.25">
      <c r="A1614" s="255"/>
      <c r="B1614" s="440"/>
      <c r="C1614" s="441"/>
      <c r="D1614" s="441"/>
      <c r="E1614" s="441"/>
      <c r="F1614" s="441"/>
      <c r="G1614" s="441"/>
      <c r="H1614" s="441"/>
      <c r="I1614" s="442"/>
      <c r="J1614" s="155"/>
      <c r="L1614" s="178"/>
      <c r="M1614" s="179"/>
      <c r="N1614" s="180"/>
      <c r="O1614" s="179"/>
    </row>
    <row r="1615" spans="1:15" s="164" customFormat="1" ht="12.75" customHeight="1" x14ac:dyDescent="0.25">
      <c r="A1615" s="255"/>
      <c r="B1615" s="440"/>
      <c r="C1615" s="441"/>
      <c r="D1615" s="441"/>
      <c r="E1615" s="441"/>
      <c r="F1615" s="441"/>
      <c r="G1615" s="441"/>
      <c r="H1615" s="441"/>
      <c r="I1615" s="442"/>
      <c r="J1615" s="155"/>
      <c r="L1615" s="178"/>
      <c r="M1615" s="179"/>
      <c r="N1615" s="180"/>
      <c r="O1615" s="179"/>
    </row>
    <row r="1616" spans="1:15" s="164" customFormat="1" ht="12.75" customHeight="1" x14ac:dyDescent="0.25">
      <c r="A1616" s="255"/>
      <c r="B1616" s="440"/>
      <c r="C1616" s="441"/>
      <c r="D1616" s="441"/>
      <c r="E1616" s="441"/>
      <c r="F1616" s="441"/>
      <c r="G1616" s="441"/>
      <c r="H1616" s="441"/>
      <c r="I1616" s="442"/>
      <c r="J1616" s="155"/>
      <c r="L1616" s="178"/>
      <c r="M1616" s="179"/>
      <c r="N1616" s="180"/>
      <c r="O1616" s="179"/>
    </row>
    <row r="1617" spans="1:15" s="164" customFormat="1" ht="12.75" customHeight="1" x14ac:dyDescent="0.25">
      <c r="A1617" s="255"/>
      <c r="B1617" s="443"/>
      <c r="C1617" s="444"/>
      <c r="D1617" s="444"/>
      <c r="E1617" s="444"/>
      <c r="F1617" s="444"/>
      <c r="G1617" s="444"/>
      <c r="H1617" s="444"/>
      <c r="I1617" s="445"/>
      <c r="J1617" s="155"/>
      <c r="L1617" s="178"/>
      <c r="M1617" s="179"/>
      <c r="N1617" s="180"/>
      <c r="O1617" s="179"/>
    </row>
    <row r="1618" spans="1:15" s="164" customFormat="1" ht="12.75" customHeight="1" x14ac:dyDescent="0.25">
      <c r="A1618" s="155"/>
      <c r="B1618" s="167" t="s">
        <v>218</v>
      </c>
      <c r="C1618" s="168"/>
      <c r="D1618" s="169"/>
      <c r="E1618" s="170"/>
      <c r="F1618" s="169"/>
      <c r="G1618" s="169"/>
      <c r="H1618" s="169"/>
      <c r="I1618" s="171"/>
      <c r="J1618" s="155"/>
      <c r="L1618" s="178"/>
      <c r="M1618" s="179"/>
      <c r="N1618" s="180"/>
      <c r="O1618" s="179"/>
    </row>
    <row r="1619" spans="1:15" s="164" customFormat="1" ht="12.75" customHeight="1" x14ac:dyDescent="0.25">
      <c r="A1619" s="255"/>
      <c r="B1619" s="440"/>
      <c r="C1619" s="441"/>
      <c r="D1619" s="441"/>
      <c r="E1619" s="441"/>
      <c r="F1619" s="441"/>
      <c r="G1619" s="441"/>
      <c r="H1619" s="441"/>
      <c r="I1619" s="442"/>
      <c r="J1619" s="155"/>
      <c r="L1619" s="178"/>
      <c r="M1619" s="179"/>
      <c r="N1619" s="180"/>
      <c r="O1619" s="179"/>
    </row>
    <row r="1620" spans="1:15" s="164" customFormat="1" ht="12.75" customHeight="1" x14ac:dyDescent="0.25">
      <c r="A1620" s="255"/>
      <c r="B1620" s="440"/>
      <c r="C1620" s="441"/>
      <c r="D1620" s="441"/>
      <c r="E1620" s="441"/>
      <c r="F1620" s="441"/>
      <c r="G1620" s="441"/>
      <c r="H1620" s="441"/>
      <c r="I1620" s="442"/>
      <c r="J1620" s="155"/>
      <c r="L1620" s="178"/>
      <c r="M1620" s="179"/>
      <c r="N1620" s="180"/>
      <c r="O1620" s="179"/>
    </row>
    <row r="1621" spans="1:15" s="164" customFormat="1" ht="12.75" customHeight="1" x14ac:dyDescent="0.25">
      <c r="A1621" s="255"/>
      <c r="B1621" s="440"/>
      <c r="C1621" s="441"/>
      <c r="D1621" s="441"/>
      <c r="E1621" s="441"/>
      <c r="F1621" s="441"/>
      <c r="G1621" s="441"/>
      <c r="H1621" s="441"/>
      <c r="I1621" s="442"/>
      <c r="J1621" s="155"/>
      <c r="L1621" s="178"/>
      <c r="M1621" s="179"/>
      <c r="N1621" s="180"/>
      <c r="O1621" s="179"/>
    </row>
    <row r="1622" spans="1:15" s="164" customFormat="1" ht="12.75" customHeight="1" x14ac:dyDescent="0.25">
      <c r="A1622" s="255"/>
      <c r="B1622" s="440"/>
      <c r="C1622" s="441"/>
      <c r="D1622" s="441"/>
      <c r="E1622" s="441"/>
      <c r="F1622" s="441"/>
      <c r="G1622" s="441"/>
      <c r="H1622" s="441"/>
      <c r="I1622" s="442"/>
      <c r="J1622" s="155"/>
      <c r="L1622" s="178"/>
      <c r="M1622" s="179"/>
      <c r="N1622" s="180"/>
      <c r="O1622" s="179"/>
    </row>
    <row r="1623" spans="1:15" s="164" customFormat="1" ht="13.5" customHeight="1" thickBot="1" x14ac:dyDescent="0.3">
      <c r="A1623" s="255"/>
      <c r="B1623" s="446"/>
      <c r="C1623" s="447"/>
      <c r="D1623" s="447"/>
      <c r="E1623" s="447"/>
      <c r="F1623" s="447"/>
      <c r="G1623" s="447"/>
      <c r="H1623" s="447"/>
      <c r="I1623" s="448"/>
      <c r="J1623" s="155"/>
      <c r="L1623" s="178"/>
      <c r="M1623" s="179"/>
      <c r="N1623" s="180"/>
      <c r="O1623" s="179"/>
    </row>
    <row r="1624" spans="1:15" s="164" customFormat="1" ht="15" x14ac:dyDescent="0.25">
      <c r="A1624" s="155"/>
      <c r="B1624" s="182"/>
      <c r="C1624" s="168"/>
      <c r="D1624" s="169"/>
      <c r="E1624" s="170"/>
      <c r="F1624" s="169"/>
      <c r="G1624" s="169"/>
      <c r="H1624" s="169"/>
      <c r="J1624" s="155"/>
      <c r="L1624" s="178"/>
      <c r="M1624" s="179"/>
      <c r="N1624" s="180"/>
      <c r="O1624" s="179"/>
    </row>
    <row r="1625" spans="1:15" x14ac:dyDescent="0.25">
      <c r="A1625" s="155"/>
      <c r="G1625" s="127" t="str">
        <f>IF('F0 Etat des lieux '!$C$13="","",'F0 Etat des lieux '!$C$13)</f>
        <v/>
      </c>
    </row>
    <row r="1626" spans="1:15" x14ac:dyDescent="0.25">
      <c r="A1626" s="155"/>
      <c r="G1626" s="127" t="str">
        <f>IF('F0 Etat des lieux '!$C$14="","",'F0 Etat des lieux '!$C$14)</f>
        <v/>
      </c>
    </row>
    <row r="1627" spans="1:15" x14ac:dyDescent="0.25">
      <c r="A1627" s="155"/>
    </row>
    <row r="1628" spans="1:15" x14ac:dyDescent="0.25">
      <c r="A1628" s="155"/>
    </row>
    <row r="1629" spans="1:15" ht="15.75" x14ac:dyDescent="0.25">
      <c r="A1629" s="155"/>
      <c r="D1629" s="452" t="s">
        <v>200</v>
      </c>
      <c r="E1629" s="453"/>
      <c r="F1629" s="453"/>
      <c r="G1629" s="453"/>
      <c r="H1629" s="453"/>
      <c r="I1629" s="454"/>
      <c r="N1629" s="183"/>
      <c r="O1629" s="184"/>
    </row>
    <row r="1630" spans="1:15" x14ac:dyDescent="0.25">
      <c r="A1630" s="155"/>
      <c r="B1630" s="126">
        <f>B1574+1</f>
        <v>30</v>
      </c>
      <c r="D1630" s="137"/>
      <c r="E1630" s="138"/>
      <c r="F1630" s="138"/>
      <c r="G1630" s="138"/>
      <c r="H1630" s="138"/>
      <c r="I1630" s="139"/>
    </row>
    <row r="1631" spans="1:15" x14ac:dyDescent="0.25">
      <c r="A1631" s="155"/>
      <c r="D1631" s="140" t="str">
        <f>"Fiche action n° "&amp;B1630</f>
        <v>Fiche action n° 30</v>
      </c>
      <c r="E1631" s="138"/>
      <c r="F1631" s="138"/>
      <c r="G1631" s="138"/>
      <c r="H1631" s="138"/>
      <c r="I1631" s="139"/>
    </row>
    <row r="1632" spans="1:15" ht="15.75" x14ac:dyDescent="0.25">
      <c r="A1632" s="155"/>
      <c r="D1632" s="141" t="s">
        <v>201</v>
      </c>
      <c r="E1632" s="455" t="str">
        <f>IF(ISNA(VLOOKUP(D1631,'F2 Objectifs'!$A$1:$F$82,2,FALSE)),"",VLOOKUP(D1631,'F2 Objectifs'!$A$1:$F$82,2,FALSE))</f>
        <v/>
      </c>
      <c r="F1632" s="455"/>
      <c r="G1632" s="455"/>
      <c r="H1632" s="455"/>
      <c r="I1632" s="456"/>
    </row>
    <row r="1633" spans="1:15" ht="13.5" thickBot="1" x14ac:dyDescent="0.3">
      <c r="A1633" s="155"/>
    </row>
    <row r="1634" spans="1:15" ht="20.100000000000001" customHeight="1" x14ac:dyDescent="0.25">
      <c r="A1634" s="155"/>
      <c r="B1634" s="449" t="str">
        <f>IF(ISNA(VLOOKUP(D1631,'F2 Objectifs'!$A$1:$F$82,3,FALSE)),"",VLOOKUP(D1631,'F2 Objectifs'!$A$1:$F$82,3,FALSE))</f>
        <v/>
      </c>
      <c r="C1634" s="450"/>
      <c r="D1634" s="450"/>
      <c r="E1634" s="450"/>
      <c r="F1634" s="450"/>
      <c r="G1634" s="450"/>
      <c r="H1634" s="450"/>
      <c r="I1634" s="451"/>
    </row>
    <row r="1635" spans="1:15" ht="20.100000000000001" customHeight="1" x14ac:dyDescent="0.25">
      <c r="A1635" s="155"/>
      <c r="B1635" s="142" t="s">
        <v>220</v>
      </c>
      <c r="C1635" s="457" t="str">
        <f>IF(ISNA(VLOOKUP(D1631,'F2 Objectifs'!$A$1:$F$82,4,FALSE)),"",VLOOKUP(D1631,'F2 Objectifs'!$A$1:$F$82,4,FALSE))</f>
        <v/>
      </c>
      <c r="D1635" s="457"/>
      <c r="E1635" s="457"/>
      <c r="F1635" s="457"/>
      <c r="G1635" s="457"/>
      <c r="H1635" s="457"/>
      <c r="I1635" s="458"/>
    </row>
    <row r="1636" spans="1:15" ht="20.100000000000001" customHeight="1" thickBot="1" x14ac:dyDescent="0.3">
      <c r="A1636" s="155"/>
      <c r="B1636" s="143" t="s">
        <v>221</v>
      </c>
      <c r="C1636" s="459" t="str">
        <f>IF(ISNA(VLOOKUP(D1631,'F2 Objectifs'!$A$1:$F$82,5,FALSE)),"",VLOOKUP(D1631,'F2 Objectifs'!$A$1:$F$82,5,FALSE))</f>
        <v/>
      </c>
      <c r="D1636" s="459"/>
      <c r="E1636" s="459"/>
      <c r="F1636" s="459"/>
      <c r="G1636" s="459"/>
      <c r="H1636" s="459"/>
      <c r="I1636" s="460"/>
    </row>
    <row r="1637" spans="1:15" s="146" customFormat="1" thickBot="1" x14ac:dyDescent="0.3">
      <c r="A1637" s="155"/>
      <c r="B1637" s="144"/>
      <c r="C1637" s="145"/>
      <c r="D1637" s="145"/>
      <c r="E1637" s="145"/>
      <c r="F1637" s="145"/>
      <c r="G1637" s="145"/>
      <c r="L1637" s="186"/>
      <c r="M1637" s="129"/>
      <c r="N1637" s="130"/>
      <c r="O1637" s="129"/>
    </row>
    <row r="1638" spans="1:15" ht="13.5" customHeight="1" x14ac:dyDescent="0.25">
      <c r="A1638" s="155"/>
      <c r="B1638" s="147"/>
      <c r="C1638" s="467" t="s">
        <v>223</v>
      </c>
      <c r="D1638" s="468"/>
      <c r="E1638" s="468"/>
      <c r="F1638" s="468"/>
      <c r="G1638" s="468"/>
      <c r="H1638" s="469"/>
    </row>
    <row r="1639" spans="1:15" ht="20.100000000000001" customHeight="1" x14ac:dyDescent="0.25">
      <c r="A1639" s="155"/>
      <c r="C1639" s="148" t="s">
        <v>202</v>
      </c>
      <c r="D1639" s="149" t="s">
        <v>203</v>
      </c>
      <c r="E1639" s="149" t="s">
        <v>204</v>
      </c>
      <c r="F1639" s="149" t="s">
        <v>205</v>
      </c>
      <c r="G1639" s="149" t="s">
        <v>206</v>
      </c>
      <c r="H1639" s="465" t="s">
        <v>222</v>
      </c>
    </row>
    <row r="1640" spans="1:15" ht="20.100000000000001" customHeight="1" x14ac:dyDescent="0.25">
      <c r="A1640" s="155"/>
      <c r="C1640" s="148" t="s">
        <v>207</v>
      </c>
      <c r="D1640" s="149" t="s">
        <v>208</v>
      </c>
      <c r="E1640" s="149" t="s">
        <v>209</v>
      </c>
      <c r="F1640" s="149" t="s">
        <v>210</v>
      </c>
      <c r="G1640" s="149" t="s">
        <v>219</v>
      </c>
      <c r="H1640" s="466"/>
    </row>
    <row r="1641" spans="1:15" ht="20.100000000000001" customHeight="1" thickBot="1" x14ac:dyDescent="0.3">
      <c r="A1641" s="155"/>
      <c r="C1641" s="150"/>
      <c r="D1641" s="151"/>
      <c r="E1641" s="152" t="s">
        <v>211</v>
      </c>
      <c r="F1641" s="153"/>
      <c r="G1641" s="188"/>
      <c r="H1641" s="154"/>
    </row>
    <row r="1642" spans="1:15" s="155" customFormat="1" thickBot="1" x14ac:dyDescent="0.3">
      <c r="C1642" s="156"/>
      <c r="D1642" s="157"/>
      <c r="E1642" s="158"/>
      <c r="F1642" s="157"/>
      <c r="G1642" s="157"/>
      <c r="H1642" s="157"/>
      <c r="L1642" s="187"/>
      <c r="M1642" s="179"/>
      <c r="N1642" s="180"/>
      <c r="O1642" s="179"/>
    </row>
    <row r="1643" spans="1:15" s="164" customFormat="1" ht="15" x14ac:dyDescent="0.25">
      <c r="A1643" s="155"/>
      <c r="B1643" s="159" t="s">
        <v>212</v>
      </c>
      <c r="C1643" s="160"/>
      <c r="D1643" s="161"/>
      <c r="E1643" s="162"/>
      <c r="F1643" s="161"/>
      <c r="G1643" s="161"/>
      <c r="H1643" s="161"/>
      <c r="I1643" s="163"/>
      <c r="J1643" s="155"/>
      <c r="L1643" s="178"/>
      <c r="M1643" s="179"/>
      <c r="N1643" s="180"/>
      <c r="O1643" s="179"/>
    </row>
    <row r="1644" spans="1:15" s="164" customFormat="1" ht="15" customHeight="1" x14ac:dyDescent="0.25">
      <c r="A1644" s="255"/>
      <c r="B1644" s="440"/>
      <c r="C1644" s="441"/>
      <c r="D1644" s="441"/>
      <c r="E1644" s="441"/>
      <c r="F1644" s="441"/>
      <c r="G1644" s="441"/>
      <c r="H1644" s="441"/>
      <c r="I1644" s="442"/>
      <c r="J1644" s="155"/>
      <c r="L1644" s="178"/>
      <c r="M1644" s="179"/>
      <c r="N1644" s="180"/>
      <c r="O1644" s="179"/>
    </row>
    <row r="1645" spans="1:15" s="164" customFormat="1" ht="15" customHeight="1" x14ac:dyDescent="0.25">
      <c r="A1645" s="255"/>
      <c r="B1645" s="440"/>
      <c r="C1645" s="441"/>
      <c r="D1645" s="441"/>
      <c r="E1645" s="441"/>
      <c r="F1645" s="441"/>
      <c r="G1645" s="441"/>
      <c r="H1645" s="441"/>
      <c r="I1645" s="442"/>
      <c r="J1645" s="155"/>
      <c r="L1645" s="178"/>
      <c r="M1645" s="179"/>
      <c r="N1645" s="180"/>
      <c r="O1645" s="179"/>
    </row>
    <row r="1646" spans="1:15" s="164" customFormat="1" ht="15" customHeight="1" x14ac:dyDescent="0.25">
      <c r="A1646" s="255"/>
      <c r="B1646" s="440"/>
      <c r="C1646" s="441"/>
      <c r="D1646" s="441"/>
      <c r="E1646" s="441"/>
      <c r="F1646" s="441"/>
      <c r="G1646" s="441"/>
      <c r="H1646" s="441"/>
      <c r="I1646" s="442"/>
      <c r="J1646" s="155"/>
      <c r="L1646" s="178"/>
      <c r="M1646" s="179"/>
      <c r="N1646" s="180"/>
      <c r="O1646" s="179"/>
    </row>
    <row r="1647" spans="1:15" s="164" customFormat="1" ht="15" customHeight="1" x14ac:dyDescent="0.25">
      <c r="A1647" s="255"/>
      <c r="B1647" s="440"/>
      <c r="C1647" s="441"/>
      <c r="D1647" s="441"/>
      <c r="E1647" s="441"/>
      <c r="F1647" s="441"/>
      <c r="G1647" s="441"/>
      <c r="H1647" s="441"/>
      <c r="I1647" s="442"/>
      <c r="J1647" s="155"/>
      <c r="L1647" s="178"/>
      <c r="M1647" s="179"/>
      <c r="N1647" s="180"/>
      <c r="O1647" s="179"/>
    </row>
    <row r="1648" spans="1:15" s="164" customFormat="1" ht="12.75" customHeight="1" x14ac:dyDescent="0.25">
      <c r="A1648" s="255"/>
      <c r="B1648" s="443"/>
      <c r="C1648" s="444"/>
      <c r="D1648" s="444"/>
      <c r="E1648" s="444"/>
      <c r="F1648" s="444"/>
      <c r="G1648" s="444"/>
      <c r="H1648" s="444"/>
      <c r="I1648" s="445"/>
      <c r="J1648" s="155"/>
      <c r="L1648" s="178"/>
      <c r="M1648" s="179"/>
      <c r="N1648" s="180"/>
      <c r="O1648" s="179"/>
    </row>
    <row r="1649" spans="1:15" s="164" customFormat="1" ht="15" x14ac:dyDescent="0.25">
      <c r="A1649" s="155"/>
      <c r="B1649" s="167" t="s">
        <v>213</v>
      </c>
      <c r="C1649" s="168"/>
      <c r="D1649" s="169"/>
      <c r="E1649" s="170"/>
      <c r="F1649" s="169"/>
      <c r="G1649" s="169"/>
      <c r="H1649" s="169"/>
      <c r="I1649" s="171"/>
      <c r="J1649" s="155"/>
      <c r="L1649" s="178"/>
      <c r="M1649" s="179"/>
      <c r="N1649" s="180"/>
      <c r="O1649" s="179"/>
    </row>
    <row r="1650" spans="1:15" s="164" customFormat="1" ht="12.75" customHeight="1" x14ac:dyDescent="0.25">
      <c r="A1650" s="255"/>
      <c r="B1650" s="440"/>
      <c r="C1650" s="441"/>
      <c r="D1650" s="441"/>
      <c r="E1650" s="441"/>
      <c r="F1650" s="441"/>
      <c r="G1650" s="441"/>
      <c r="H1650" s="441"/>
      <c r="I1650" s="442"/>
      <c r="J1650" s="155"/>
      <c r="L1650" s="178"/>
      <c r="M1650" s="179"/>
      <c r="N1650" s="180"/>
      <c r="O1650" s="179"/>
    </row>
    <row r="1651" spans="1:15" s="164" customFormat="1" ht="12.75" customHeight="1" x14ac:dyDescent="0.25">
      <c r="A1651" s="255"/>
      <c r="B1651" s="440"/>
      <c r="C1651" s="441"/>
      <c r="D1651" s="441"/>
      <c r="E1651" s="441"/>
      <c r="F1651" s="441"/>
      <c r="G1651" s="441"/>
      <c r="H1651" s="441"/>
      <c r="I1651" s="442"/>
      <c r="J1651" s="155"/>
      <c r="L1651" s="178"/>
      <c r="M1651" s="179"/>
      <c r="N1651" s="180"/>
      <c r="O1651" s="179"/>
    </row>
    <row r="1652" spans="1:15" s="164" customFormat="1" ht="12.75" customHeight="1" x14ac:dyDescent="0.25">
      <c r="A1652" s="255"/>
      <c r="B1652" s="440"/>
      <c r="C1652" s="441"/>
      <c r="D1652" s="441"/>
      <c r="E1652" s="441"/>
      <c r="F1652" s="441"/>
      <c r="G1652" s="441"/>
      <c r="H1652" s="441"/>
      <c r="I1652" s="442"/>
      <c r="J1652" s="155"/>
      <c r="L1652" s="178"/>
      <c r="M1652" s="179"/>
      <c r="N1652" s="180"/>
      <c r="O1652" s="179"/>
    </row>
    <row r="1653" spans="1:15" s="164" customFormat="1" ht="12.75" customHeight="1" x14ac:dyDescent="0.25">
      <c r="A1653" s="255"/>
      <c r="B1653" s="440"/>
      <c r="C1653" s="441"/>
      <c r="D1653" s="441"/>
      <c r="E1653" s="441"/>
      <c r="F1653" s="441"/>
      <c r="G1653" s="441"/>
      <c r="H1653" s="441"/>
      <c r="I1653" s="442"/>
      <c r="J1653" s="155"/>
      <c r="L1653" s="178"/>
      <c r="M1653" s="179"/>
      <c r="N1653" s="180"/>
      <c r="O1653" s="179"/>
    </row>
    <row r="1654" spans="1:15" s="164" customFormat="1" ht="12.75" customHeight="1" x14ac:dyDescent="0.25">
      <c r="A1654" s="255"/>
      <c r="B1654" s="443"/>
      <c r="C1654" s="444"/>
      <c r="D1654" s="444"/>
      <c r="E1654" s="444"/>
      <c r="F1654" s="444"/>
      <c r="G1654" s="444"/>
      <c r="H1654" s="444"/>
      <c r="I1654" s="445"/>
      <c r="J1654" s="155"/>
      <c r="L1654" s="178"/>
      <c r="M1654" s="179"/>
      <c r="N1654" s="180"/>
      <c r="O1654" s="179"/>
    </row>
    <row r="1655" spans="1:15" s="164" customFormat="1" ht="12.75" customHeight="1" x14ac:dyDescent="0.3">
      <c r="A1655" s="155"/>
      <c r="B1655" s="167" t="s">
        <v>214</v>
      </c>
      <c r="C1655" s="168"/>
      <c r="D1655" s="169"/>
      <c r="E1655" s="170"/>
      <c r="F1655" s="169"/>
      <c r="G1655" s="169"/>
      <c r="H1655" s="169"/>
      <c r="I1655" s="171"/>
      <c r="J1655" s="155"/>
      <c r="L1655" s="178"/>
      <c r="M1655" s="179"/>
      <c r="N1655" s="180"/>
      <c r="O1655" s="179"/>
    </row>
    <row r="1656" spans="1:15" s="164" customFormat="1" ht="12.75" customHeight="1" x14ac:dyDescent="0.25">
      <c r="A1656" s="255"/>
      <c r="B1656" s="440"/>
      <c r="C1656" s="441"/>
      <c r="D1656" s="441"/>
      <c r="E1656" s="441"/>
      <c r="F1656" s="441"/>
      <c r="G1656" s="441"/>
      <c r="H1656" s="441"/>
      <c r="I1656" s="442"/>
      <c r="J1656" s="155"/>
      <c r="L1656" s="178"/>
      <c r="M1656" s="179"/>
      <c r="N1656" s="180"/>
      <c r="O1656" s="179"/>
    </row>
    <row r="1657" spans="1:15" s="164" customFormat="1" ht="12.75" customHeight="1" x14ac:dyDescent="0.25">
      <c r="A1657" s="255"/>
      <c r="B1657" s="440"/>
      <c r="C1657" s="441"/>
      <c r="D1657" s="441"/>
      <c r="E1657" s="441"/>
      <c r="F1657" s="441"/>
      <c r="G1657" s="441"/>
      <c r="H1657" s="441"/>
      <c r="I1657" s="442"/>
      <c r="J1657" s="155"/>
      <c r="L1657" s="178"/>
      <c r="M1657" s="179"/>
      <c r="N1657" s="180"/>
      <c r="O1657" s="179"/>
    </row>
    <row r="1658" spans="1:15" s="164" customFormat="1" ht="12.75" customHeight="1" x14ac:dyDescent="0.25">
      <c r="A1658" s="255"/>
      <c r="B1658" s="440"/>
      <c r="C1658" s="441"/>
      <c r="D1658" s="441"/>
      <c r="E1658" s="441"/>
      <c r="F1658" s="441"/>
      <c r="G1658" s="441"/>
      <c r="H1658" s="441"/>
      <c r="I1658" s="442"/>
      <c r="J1658" s="155"/>
      <c r="L1658" s="178"/>
      <c r="M1658" s="179"/>
      <c r="N1658" s="180"/>
      <c r="O1658" s="179"/>
    </row>
    <row r="1659" spans="1:15" s="164" customFormat="1" ht="12.75" customHeight="1" x14ac:dyDescent="0.25">
      <c r="A1659" s="255"/>
      <c r="B1659" s="440"/>
      <c r="C1659" s="441"/>
      <c r="D1659" s="441"/>
      <c r="E1659" s="441"/>
      <c r="F1659" s="441"/>
      <c r="G1659" s="441"/>
      <c r="H1659" s="441"/>
      <c r="I1659" s="442"/>
      <c r="J1659" s="155"/>
      <c r="L1659" s="178"/>
      <c r="M1659" s="179"/>
      <c r="N1659" s="180"/>
      <c r="O1659" s="179"/>
    </row>
    <row r="1660" spans="1:15" s="164" customFormat="1" ht="12.75" customHeight="1" x14ac:dyDescent="0.25">
      <c r="A1660" s="255"/>
      <c r="B1660" s="443"/>
      <c r="C1660" s="444"/>
      <c r="D1660" s="444"/>
      <c r="E1660" s="444"/>
      <c r="F1660" s="444"/>
      <c r="G1660" s="444"/>
      <c r="H1660" s="444"/>
      <c r="I1660" s="445"/>
      <c r="J1660" s="155"/>
      <c r="L1660" s="178"/>
      <c r="M1660" s="179"/>
      <c r="N1660" s="180"/>
      <c r="O1660" s="179"/>
    </row>
    <row r="1661" spans="1:15" s="164" customFormat="1" ht="15" x14ac:dyDescent="0.25">
      <c r="A1661" s="155"/>
      <c r="B1661" s="173" t="s">
        <v>215</v>
      </c>
      <c r="C1661" s="174"/>
      <c r="D1661" s="174"/>
      <c r="E1661" s="174"/>
      <c r="F1661" s="174"/>
      <c r="G1661" s="174"/>
      <c r="H1661" s="174"/>
      <c r="I1661" s="175"/>
      <c r="J1661" s="155"/>
      <c r="L1661" s="178"/>
      <c r="M1661" s="179"/>
      <c r="N1661" s="180"/>
      <c r="O1661" s="179"/>
    </row>
    <row r="1662" spans="1:15" s="164" customFormat="1" ht="15" x14ac:dyDescent="0.25">
      <c r="A1662" s="155"/>
      <c r="B1662" s="176" t="s">
        <v>216</v>
      </c>
      <c r="C1662" s="168"/>
      <c r="D1662" s="169"/>
      <c r="E1662" s="170"/>
      <c r="F1662" s="169"/>
      <c r="G1662" s="169"/>
      <c r="H1662" s="169"/>
      <c r="I1662" s="171"/>
      <c r="J1662" s="155"/>
      <c r="L1662" s="178"/>
      <c r="M1662" s="179"/>
      <c r="N1662" s="180"/>
      <c r="O1662" s="179"/>
    </row>
    <row r="1663" spans="1:15" s="164" customFormat="1" ht="12.75" customHeight="1" x14ac:dyDescent="0.25">
      <c r="A1663" s="255"/>
      <c r="B1663" s="440"/>
      <c r="C1663" s="441"/>
      <c r="D1663" s="441"/>
      <c r="E1663" s="441"/>
      <c r="F1663" s="441"/>
      <c r="G1663" s="441"/>
      <c r="H1663" s="441"/>
      <c r="I1663" s="442"/>
      <c r="J1663" s="155"/>
      <c r="L1663" s="178"/>
      <c r="M1663" s="179"/>
      <c r="N1663" s="180"/>
      <c r="O1663" s="179"/>
    </row>
    <row r="1664" spans="1:15" s="164" customFormat="1" ht="12.75" customHeight="1" x14ac:dyDescent="0.25">
      <c r="A1664" s="255"/>
      <c r="B1664" s="440"/>
      <c r="C1664" s="441"/>
      <c r="D1664" s="441"/>
      <c r="E1664" s="441"/>
      <c r="F1664" s="441"/>
      <c r="G1664" s="441"/>
      <c r="H1664" s="441"/>
      <c r="I1664" s="442"/>
      <c r="J1664" s="155"/>
      <c r="L1664" s="178"/>
      <c r="M1664" s="179"/>
      <c r="N1664" s="180"/>
      <c r="O1664" s="179"/>
    </row>
    <row r="1665" spans="1:15" s="164" customFormat="1" ht="12.75" customHeight="1" x14ac:dyDescent="0.25">
      <c r="A1665" s="255"/>
      <c r="B1665" s="440"/>
      <c r="C1665" s="441"/>
      <c r="D1665" s="441"/>
      <c r="E1665" s="441"/>
      <c r="F1665" s="441"/>
      <c r="G1665" s="441"/>
      <c r="H1665" s="441"/>
      <c r="I1665" s="442"/>
      <c r="J1665" s="155"/>
      <c r="L1665" s="178"/>
      <c r="M1665" s="179"/>
      <c r="N1665" s="180"/>
      <c r="O1665" s="179"/>
    </row>
    <row r="1666" spans="1:15" s="164" customFormat="1" ht="12.75" customHeight="1" x14ac:dyDescent="0.25">
      <c r="A1666" s="255"/>
      <c r="B1666" s="440"/>
      <c r="C1666" s="441"/>
      <c r="D1666" s="441"/>
      <c r="E1666" s="441"/>
      <c r="F1666" s="441"/>
      <c r="G1666" s="441"/>
      <c r="H1666" s="441"/>
      <c r="I1666" s="442"/>
      <c r="J1666" s="155"/>
      <c r="L1666" s="178"/>
      <c r="M1666" s="179"/>
      <c r="N1666" s="180"/>
      <c r="O1666" s="179"/>
    </row>
    <row r="1667" spans="1:15" s="164" customFormat="1" ht="12.75" customHeight="1" x14ac:dyDescent="0.25">
      <c r="A1667" s="255"/>
      <c r="B1667" s="443"/>
      <c r="C1667" s="444"/>
      <c r="D1667" s="444"/>
      <c r="E1667" s="444"/>
      <c r="F1667" s="444"/>
      <c r="G1667" s="444"/>
      <c r="H1667" s="444"/>
      <c r="I1667" s="445"/>
      <c r="J1667" s="155"/>
      <c r="L1667" s="178"/>
      <c r="M1667" s="179"/>
      <c r="N1667" s="180"/>
      <c r="O1667" s="179"/>
    </row>
    <row r="1668" spans="1:15" s="164" customFormat="1" ht="12.75" customHeight="1" x14ac:dyDescent="0.25">
      <c r="A1668" s="155"/>
      <c r="B1668" s="181" t="s">
        <v>217</v>
      </c>
      <c r="C1668" s="168"/>
      <c r="D1668" s="169"/>
      <c r="E1668" s="170"/>
      <c r="F1668" s="169"/>
      <c r="G1668" s="169"/>
      <c r="H1668" s="169"/>
      <c r="I1668" s="171"/>
      <c r="J1668" s="155"/>
      <c r="L1668" s="178"/>
      <c r="M1668" s="179"/>
      <c r="N1668" s="180"/>
      <c r="O1668" s="179"/>
    </row>
    <row r="1669" spans="1:15" s="164" customFormat="1" ht="12.75" customHeight="1" x14ac:dyDescent="0.25">
      <c r="A1669" s="255"/>
      <c r="B1669" s="440"/>
      <c r="C1669" s="441"/>
      <c r="D1669" s="441"/>
      <c r="E1669" s="441"/>
      <c r="F1669" s="441"/>
      <c r="G1669" s="441"/>
      <c r="H1669" s="441"/>
      <c r="I1669" s="442"/>
      <c r="J1669" s="155"/>
      <c r="L1669" s="178"/>
      <c r="M1669" s="179"/>
      <c r="N1669" s="180"/>
      <c r="O1669" s="179"/>
    </row>
    <row r="1670" spans="1:15" s="164" customFormat="1" ht="12.75" customHeight="1" x14ac:dyDescent="0.25">
      <c r="A1670" s="255"/>
      <c r="B1670" s="440"/>
      <c r="C1670" s="441"/>
      <c r="D1670" s="441"/>
      <c r="E1670" s="441"/>
      <c r="F1670" s="441"/>
      <c r="G1670" s="441"/>
      <c r="H1670" s="441"/>
      <c r="I1670" s="442"/>
      <c r="J1670" s="155"/>
      <c r="L1670" s="178"/>
      <c r="M1670" s="179"/>
      <c r="N1670" s="180"/>
      <c r="O1670" s="179"/>
    </row>
    <row r="1671" spans="1:15" s="164" customFormat="1" ht="12.75" customHeight="1" x14ac:dyDescent="0.25">
      <c r="A1671" s="255"/>
      <c r="B1671" s="440"/>
      <c r="C1671" s="441"/>
      <c r="D1671" s="441"/>
      <c r="E1671" s="441"/>
      <c r="F1671" s="441"/>
      <c r="G1671" s="441"/>
      <c r="H1671" s="441"/>
      <c r="I1671" s="442"/>
      <c r="J1671" s="155"/>
      <c r="L1671" s="178"/>
      <c r="M1671" s="179"/>
      <c r="N1671" s="180"/>
      <c r="O1671" s="179"/>
    </row>
    <row r="1672" spans="1:15" s="164" customFormat="1" ht="12.75" customHeight="1" x14ac:dyDescent="0.25">
      <c r="A1672" s="255"/>
      <c r="B1672" s="440"/>
      <c r="C1672" s="441"/>
      <c r="D1672" s="441"/>
      <c r="E1672" s="441"/>
      <c r="F1672" s="441"/>
      <c r="G1672" s="441"/>
      <c r="H1672" s="441"/>
      <c r="I1672" s="442"/>
      <c r="J1672" s="155"/>
      <c r="L1672" s="178"/>
      <c r="M1672" s="179"/>
      <c r="N1672" s="180"/>
      <c r="O1672" s="179"/>
    </row>
    <row r="1673" spans="1:15" s="164" customFormat="1" ht="12.75" customHeight="1" x14ac:dyDescent="0.25">
      <c r="A1673" s="255"/>
      <c r="B1673" s="443"/>
      <c r="C1673" s="444"/>
      <c r="D1673" s="444"/>
      <c r="E1673" s="444"/>
      <c r="F1673" s="444"/>
      <c r="G1673" s="444"/>
      <c r="H1673" s="444"/>
      <c r="I1673" s="445"/>
      <c r="J1673" s="155"/>
      <c r="L1673" s="178"/>
      <c r="M1673" s="179"/>
      <c r="N1673" s="180"/>
      <c r="O1673" s="179"/>
    </row>
    <row r="1674" spans="1:15" s="164" customFormat="1" ht="12.75" customHeight="1" x14ac:dyDescent="0.25">
      <c r="A1674" s="155"/>
      <c r="B1674" s="167" t="s">
        <v>218</v>
      </c>
      <c r="C1674" s="168"/>
      <c r="D1674" s="169"/>
      <c r="E1674" s="170"/>
      <c r="F1674" s="169"/>
      <c r="G1674" s="169"/>
      <c r="H1674" s="169"/>
      <c r="I1674" s="171"/>
      <c r="J1674" s="155"/>
      <c r="L1674" s="178"/>
      <c r="M1674" s="179"/>
      <c r="N1674" s="180"/>
      <c r="O1674" s="179"/>
    </row>
    <row r="1675" spans="1:15" s="164" customFormat="1" ht="12.75" customHeight="1" x14ac:dyDescent="0.25">
      <c r="A1675" s="255"/>
      <c r="B1675" s="440"/>
      <c r="C1675" s="441"/>
      <c r="D1675" s="441"/>
      <c r="E1675" s="441"/>
      <c r="F1675" s="441"/>
      <c r="G1675" s="441"/>
      <c r="H1675" s="441"/>
      <c r="I1675" s="442"/>
      <c r="J1675" s="155"/>
      <c r="L1675" s="178"/>
      <c r="M1675" s="179"/>
      <c r="N1675" s="180"/>
      <c r="O1675" s="179"/>
    </row>
    <row r="1676" spans="1:15" s="164" customFormat="1" ht="12.75" customHeight="1" x14ac:dyDescent="0.25">
      <c r="A1676" s="255"/>
      <c r="B1676" s="440"/>
      <c r="C1676" s="441"/>
      <c r="D1676" s="441"/>
      <c r="E1676" s="441"/>
      <c r="F1676" s="441"/>
      <c r="G1676" s="441"/>
      <c r="H1676" s="441"/>
      <c r="I1676" s="442"/>
      <c r="J1676" s="155"/>
      <c r="L1676" s="178"/>
      <c r="M1676" s="179"/>
      <c r="N1676" s="180"/>
      <c r="O1676" s="179"/>
    </row>
    <row r="1677" spans="1:15" s="164" customFormat="1" ht="12.75" customHeight="1" x14ac:dyDescent="0.25">
      <c r="A1677" s="255"/>
      <c r="B1677" s="440"/>
      <c r="C1677" s="441"/>
      <c r="D1677" s="441"/>
      <c r="E1677" s="441"/>
      <c r="F1677" s="441"/>
      <c r="G1677" s="441"/>
      <c r="H1677" s="441"/>
      <c r="I1677" s="442"/>
      <c r="J1677" s="155"/>
      <c r="L1677" s="178"/>
      <c r="M1677" s="179"/>
      <c r="N1677" s="180"/>
      <c r="O1677" s="179"/>
    </row>
    <row r="1678" spans="1:15" s="164" customFormat="1" ht="12.75" customHeight="1" x14ac:dyDescent="0.25">
      <c r="A1678" s="255"/>
      <c r="B1678" s="440"/>
      <c r="C1678" s="441"/>
      <c r="D1678" s="441"/>
      <c r="E1678" s="441"/>
      <c r="F1678" s="441"/>
      <c r="G1678" s="441"/>
      <c r="H1678" s="441"/>
      <c r="I1678" s="442"/>
      <c r="J1678" s="155"/>
      <c r="L1678" s="178"/>
      <c r="M1678" s="179"/>
      <c r="N1678" s="180"/>
      <c r="O1678" s="179"/>
    </row>
    <row r="1679" spans="1:15" s="164" customFormat="1" ht="13.5" customHeight="1" thickBot="1" x14ac:dyDescent="0.3">
      <c r="A1679" s="255"/>
      <c r="B1679" s="446"/>
      <c r="C1679" s="447"/>
      <c r="D1679" s="447"/>
      <c r="E1679" s="447"/>
      <c r="F1679" s="447"/>
      <c r="G1679" s="447"/>
      <c r="H1679" s="447"/>
      <c r="I1679" s="448"/>
      <c r="J1679" s="155"/>
      <c r="L1679" s="178"/>
      <c r="M1679" s="179"/>
      <c r="N1679" s="180"/>
      <c r="O1679" s="179"/>
    </row>
    <row r="1680" spans="1:15" s="164" customFormat="1" ht="15" x14ac:dyDescent="0.25">
      <c r="A1680" s="155"/>
      <c r="B1680" s="182"/>
      <c r="C1680" s="168"/>
      <c r="D1680" s="169"/>
      <c r="E1680" s="170"/>
      <c r="F1680" s="169"/>
      <c r="G1680" s="169"/>
      <c r="H1680" s="169"/>
      <c r="J1680" s="155"/>
      <c r="L1680" s="178"/>
      <c r="M1680" s="179"/>
      <c r="N1680" s="180"/>
      <c r="O1680" s="179"/>
    </row>
    <row r="1681" spans="1:15" x14ac:dyDescent="0.25">
      <c r="A1681" s="155"/>
      <c r="G1681" s="127" t="str">
        <f>IF('F0 Etat des lieux '!$C$13="","",'F0 Etat des lieux '!$C$13)</f>
        <v/>
      </c>
    </row>
    <row r="1682" spans="1:15" x14ac:dyDescent="0.25">
      <c r="A1682" s="155"/>
      <c r="G1682" s="127" t="str">
        <f>IF('F0 Etat des lieux '!$C$14="","",'F0 Etat des lieux '!$C$14)</f>
        <v/>
      </c>
    </row>
    <row r="1683" spans="1:15" x14ac:dyDescent="0.25">
      <c r="A1683" s="155"/>
    </row>
    <row r="1684" spans="1:15" x14ac:dyDescent="0.25">
      <c r="A1684" s="155"/>
    </row>
    <row r="1685" spans="1:15" ht="15.75" x14ac:dyDescent="0.25">
      <c r="A1685" s="155"/>
      <c r="D1685" s="452" t="s">
        <v>200</v>
      </c>
      <c r="E1685" s="453"/>
      <c r="F1685" s="453"/>
      <c r="G1685" s="453"/>
      <c r="H1685" s="453"/>
      <c r="I1685" s="454"/>
      <c r="N1685" s="183"/>
      <c r="O1685" s="184"/>
    </row>
    <row r="1686" spans="1:15" x14ac:dyDescent="0.25">
      <c r="A1686" s="155"/>
      <c r="B1686" s="126">
        <f>B1630+1</f>
        <v>31</v>
      </c>
      <c r="D1686" s="137"/>
      <c r="E1686" s="138"/>
      <c r="F1686" s="138"/>
      <c r="G1686" s="138"/>
      <c r="H1686" s="138"/>
      <c r="I1686" s="139"/>
    </row>
    <row r="1687" spans="1:15" x14ac:dyDescent="0.25">
      <c r="A1687" s="155"/>
      <c r="D1687" s="140" t="str">
        <f>"Fiche action n° "&amp;B1686</f>
        <v>Fiche action n° 31</v>
      </c>
      <c r="E1687" s="138"/>
      <c r="F1687" s="138"/>
      <c r="G1687" s="138"/>
      <c r="H1687" s="138"/>
      <c r="I1687" s="139"/>
    </row>
    <row r="1688" spans="1:15" ht="15.75" x14ac:dyDescent="0.25">
      <c r="A1688" s="155"/>
      <c r="D1688" s="141" t="s">
        <v>201</v>
      </c>
      <c r="E1688" s="455" t="str">
        <f>IF(ISNA(VLOOKUP(D1687,'F2 Objectifs'!$A$1:$F$82,2,FALSE)),"",VLOOKUP(D1687,'F2 Objectifs'!$A$1:$F$82,2,FALSE))</f>
        <v/>
      </c>
      <c r="F1688" s="455"/>
      <c r="G1688" s="455"/>
      <c r="H1688" s="455"/>
      <c r="I1688" s="456"/>
    </row>
    <row r="1689" spans="1:15" ht="13.5" thickBot="1" x14ac:dyDescent="0.3">
      <c r="A1689" s="155"/>
    </row>
    <row r="1690" spans="1:15" ht="20.100000000000001" customHeight="1" x14ac:dyDescent="0.25">
      <c r="A1690" s="155"/>
      <c r="B1690" s="449" t="str">
        <f>IF(ISNA(VLOOKUP(D1687,'F2 Objectifs'!$A$1:$F$82,3,FALSE)),"",VLOOKUP(D1687,'F2 Objectifs'!$A$1:$F$82,3,FALSE))</f>
        <v/>
      </c>
      <c r="C1690" s="450"/>
      <c r="D1690" s="450"/>
      <c r="E1690" s="450"/>
      <c r="F1690" s="450"/>
      <c r="G1690" s="450"/>
      <c r="H1690" s="450"/>
      <c r="I1690" s="451"/>
    </row>
    <row r="1691" spans="1:15" ht="20.100000000000001" customHeight="1" x14ac:dyDescent="0.25">
      <c r="A1691" s="155"/>
      <c r="B1691" s="142" t="s">
        <v>220</v>
      </c>
      <c r="C1691" s="457" t="str">
        <f>IF(ISNA(VLOOKUP(D1687,'F2 Objectifs'!$A$1:$F$82,4,FALSE)),"",VLOOKUP(D1687,'F2 Objectifs'!$A$1:$F$82,4,FALSE))</f>
        <v/>
      </c>
      <c r="D1691" s="457"/>
      <c r="E1691" s="457"/>
      <c r="F1691" s="457"/>
      <c r="G1691" s="457"/>
      <c r="H1691" s="457"/>
      <c r="I1691" s="458"/>
    </row>
    <row r="1692" spans="1:15" ht="20.100000000000001" customHeight="1" thickBot="1" x14ac:dyDescent="0.3">
      <c r="A1692" s="155"/>
      <c r="B1692" s="143" t="s">
        <v>221</v>
      </c>
      <c r="C1692" s="459" t="str">
        <f>IF(ISNA(VLOOKUP(D1687,'F2 Objectifs'!$A$1:$F$82,5,FALSE)),"",VLOOKUP(D1687,'F2 Objectifs'!$A$1:$F$82,5,FALSE))</f>
        <v/>
      </c>
      <c r="D1692" s="459"/>
      <c r="E1692" s="459"/>
      <c r="F1692" s="459"/>
      <c r="G1692" s="459"/>
      <c r="H1692" s="459"/>
      <c r="I1692" s="460"/>
    </row>
    <row r="1693" spans="1:15" s="146" customFormat="1" thickBot="1" x14ac:dyDescent="0.3">
      <c r="A1693" s="155"/>
      <c r="B1693" s="144"/>
      <c r="C1693" s="145"/>
      <c r="D1693" s="145"/>
      <c r="E1693" s="145"/>
      <c r="F1693" s="145"/>
      <c r="G1693" s="145"/>
      <c r="L1693" s="186"/>
      <c r="M1693" s="129"/>
      <c r="N1693" s="130"/>
      <c r="O1693" s="129"/>
    </row>
    <row r="1694" spans="1:15" ht="13.5" customHeight="1" x14ac:dyDescent="0.25">
      <c r="A1694" s="155"/>
      <c r="B1694" s="147"/>
      <c r="C1694" s="467" t="s">
        <v>223</v>
      </c>
      <c r="D1694" s="468"/>
      <c r="E1694" s="468"/>
      <c r="F1694" s="468"/>
      <c r="G1694" s="468"/>
      <c r="H1694" s="469"/>
    </row>
    <row r="1695" spans="1:15" ht="20.100000000000001" customHeight="1" x14ac:dyDescent="0.25">
      <c r="A1695" s="155"/>
      <c r="C1695" s="148" t="s">
        <v>202</v>
      </c>
      <c r="D1695" s="149" t="s">
        <v>203</v>
      </c>
      <c r="E1695" s="149" t="s">
        <v>204</v>
      </c>
      <c r="F1695" s="149" t="s">
        <v>205</v>
      </c>
      <c r="G1695" s="149" t="s">
        <v>206</v>
      </c>
      <c r="H1695" s="465" t="s">
        <v>222</v>
      </c>
    </row>
    <row r="1696" spans="1:15" ht="20.100000000000001" customHeight="1" x14ac:dyDescent="0.25">
      <c r="A1696" s="155"/>
      <c r="C1696" s="148" t="s">
        <v>207</v>
      </c>
      <c r="D1696" s="149" t="s">
        <v>208</v>
      </c>
      <c r="E1696" s="149" t="s">
        <v>209</v>
      </c>
      <c r="F1696" s="149" t="s">
        <v>210</v>
      </c>
      <c r="G1696" s="149" t="s">
        <v>219</v>
      </c>
      <c r="H1696" s="466"/>
    </row>
    <row r="1697" spans="1:15" ht="20.100000000000001" customHeight="1" thickBot="1" x14ac:dyDescent="0.3">
      <c r="A1697" s="155"/>
      <c r="C1697" s="150"/>
      <c r="D1697" s="151"/>
      <c r="E1697" s="152" t="s">
        <v>211</v>
      </c>
      <c r="F1697" s="153"/>
      <c r="G1697" s="151"/>
      <c r="H1697" s="154"/>
    </row>
    <row r="1698" spans="1:15" s="155" customFormat="1" thickBot="1" x14ac:dyDescent="0.3">
      <c r="C1698" s="156"/>
      <c r="D1698" s="157"/>
      <c r="E1698" s="158"/>
      <c r="F1698" s="157"/>
      <c r="G1698" s="157"/>
      <c r="H1698" s="157"/>
      <c r="L1698" s="187"/>
      <c r="M1698" s="179"/>
      <c r="N1698" s="180"/>
      <c r="O1698" s="179"/>
    </row>
    <row r="1699" spans="1:15" s="164" customFormat="1" ht="15" x14ac:dyDescent="0.25">
      <c r="A1699" s="155"/>
      <c r="B1699" s="159" t="s">
        <v>212</v>
      </c>
      <c r="C1699" s="160"/>
      <c r="D1699" s="161"/>
      <c r="E1699" s="162"/>
      <c r="F1699" s="161"/>
      <c r="G1699" s="161"/>
      <c r="H1699" s="161"/>
      <c r="I1699" s="163"/>
      <c r="J1699" s="155"/>
      <c r="L1699" s="178"/>
      <c r="M1699" s="179"/>
      <c r="N1699" s="180"/>
      <c r="O1699" s="179"/>
    </row>
    <row r="1700" spans="1:15" s="164" customFormat="1" ht="15" customHeight="1" x14ac:dyDescent="0.25">
      <c r="A1700" s="255"/>
      <c r="B1700" s="440"/>
      <c r="C1700" s="441"/>
      <c r="D1700" s="441"/>
      <c r="E1700" s="441"/>
      <c r="F1700" s="441"/>
      <c r="G1700" s="441"/>
      <c r="H1700" s="441"/>
      <c r="I1700" s="442"/>
      <c r="J1700" s="155"/>
      <c r="L1700" s="178"/>
      <c r="M1700" s="179"/>
      <c r="N1700" s="180"/>
      <c r="O1700" s="179"/>
    </row>
    <row r="1701" spans="1:15" s="164" customFormat="1" ht="15" customHeight="1" x14ac:dyDescent="0.25">
      <c r="A1701" s="255"/>
      <c r="B1701" s="440"/>
      <c r="C1701" s="441"/>
      <c r="D1701" s="441"/>
      <c r="E1701" s="441"/>
      <c r="F1701" s="441"/>
      <c r="G1701" s="441"/>
      <c r="H1701" s="441"/>
      <c r="I1701" s="442"/>
      <c r="J1701" s="155"/>
      <c r="L1701" s="178"/>
      <c r="M1701" s="179"/>
      <c r="N1701" s="180"/>
      <c r="O1701" s="179"/>
    </row>
    <row r="1702" spans="1:15" s="164" customFormat="1" ht="15" customHeight="1" x14ac:dyDescent="0.25">
      <c r="A1702" s="255"/>
      <c r="B1702" s="440"/>
      <c r="C1702" s="441"/>
      <c r="D1702" s="441"/>
      <c r="E1702" s="441"/>
      <c r="F1702" s="441"/>
      <c r="G1702" s="441"/>
      <c r="H1702" s="441"/>
      <c r="I1702" s="442"/>
      <c r="J1702" s="155"/>
      <c r="L1702" s="178"/>
      <c r="M1702" s="179"/>
      <c r="N1702" s="180"/>
      <c r="O1702" s="179"/>
    </row>
    <row r="1703" spans="1:15" s="164" customFormat="1" ht="15" customHeight="1" x14ac:dyDescent="0.25">
      <c r="A1703" s="255"/>
      <c r="B1703" s="440"/>
      <c r="C1703" s="441"/>
      <c r="D1703" s="441"/>
      <c r="E1703" s="441"/>
      <c r="F1703" s="441"/>
      <c r="G1703" s="441"/>
      <c r="H1703" s="441"/>
      <c r="I1703" s="442"/>
      <c r="J1703" s="155"/>
      <c r="L1703" s="178"/>
      <c r="M1703" s="179"/>
      <c r="N1703" s="180"/>
      <c r="O1703" s="179"/>
    </row>
    <row r="1704" spans="1:15" s="164" customFormat="1" ht="12.75" customHeight="1" x14ac:dyDescent="0.25">
      <c r="A1704" s="255"/>
      <c r="B1704" s="443"/>
      <c r="C1704" s="444"/>
      <c r="D1704" s="444"/>
      <c r="E1704" s="444"/>
      <c r="F1704" s="444"/>
      <c r="G1704" s="444"/>
      <c r="H1704" s="444"/>
      <c r="I1704" s="445"/>
      <c r="J1704" s="155"/>
      <c r="L1704" s="178"/>
      <c r="M1704" s="179"/>
      <c r="N1704" s="180"/>
      <c r="O1704" s="179"/>
    </row>
    <row r="1705" spans="1:15" s="164" customFormat="1" ht="15" x14ac:dyDescent="0.25">
      <c r="A1705" s="155"/>
      <c r="B1705" s="167" t="s">
        <v>213</v>
      </c>
      <c r="C1705" s="168"/>
      <c r="D1705" s="169"/>
      <c r="E1705" s="170"/>
      <c r="F1705" s="169"/>
      <c r="G1705" s="169"/>
      <c r="H1705" s="169"/>
      <c r="I1705" s="171"/>
      <c r="J1705" s="155"/>
      <c r="L1705" s="178"/>
      <c r="M1705" s="179"/>
      <c r="N1705" s="180"/>
      <c r="O1705" s="179"/>
    </row>
    <row r="1706" spans="1:15" s="164" customFormat="1" ht="12.75" customHeight="1" x14ac:dyDescent="0.25">
      <c r="A1706" s="255"/>
      <c r="B1706" s="440"/>
      <c r="C1706" s="441"/>
      <c r="D1706" s="441"/>
      <c r="E1706" s="441"/>
      <c r="F1706" s="441"/>
      <c r="G1706" s="441"/>
      <c r="H1706" s="441"/>
      <c r="I1706" s="442"/>
      <c r="J1706" s="155"/>
      <c r="L1706" s="178"/>
      <c r="M1706" s="179"/>
      <c r="N1706" s="180"/>
      <c r="O1706" s="179"/>
    </row>
    <row r="1707" spans="1:15" s="164" customFormat="1" ht="12.75" customHeight="1" x14ac:dyDescent="0.25">
      <c r="A1707" s="255"/>
      <c r="B1707" s="440"/>
      <c r="C1707" s="441"/>
      <c r="D1707" s="441"/>
      <c r="E1707" s="441"/>
      <c r="F1707" s="441"/>
      <c r="G1707" s="441"/>
      <c r="H1707" s="441"/>
      <c r="I1707" s="442"/>
      <c r="J1707" s="155"/>
      <c r="L1707" s="178"/>
      <c r="M1707" s="179"/>
      <c r="N1707" s="180"/>
      <c r="O1707" s="179"/>
    </row>
    <row r="1708" spans="1:15" s="164" customFormat="1" ht="12.75" customHeight="1" x14ac:dyDescent="0.25">
      <c r="A1708" s="255"/>
      <c r="B1708" s="440"/>
      <c r="C1708" s="441"/>
      <c r="D1708" s="441"/>
      <c r="E1708" s="441"/>
      <c r="F1708" s="441"/>
      <c r="G1708" s="441"/>
      <c r="H1708" s="441"/>
      <c r="I1708" s="442"/>
      <c r="J1708" s="155"/>
      <c r="L1708" s="178"/>
      <c r="M1708" s="179"/>
      <c r="N1708" s="180"/>
      <c r="O1708" s="179"/>
    </row>
    <row r="1709" spans="1:15" s="164" customFormat="1" ht="12.75" customHeight="1" x14ac:dyDescent="0.25">
      <c r="A1709" s="255"/>
      <c r="B1709" s="440"/>
      <c r="C1709" s="441"/>
      <c r="D1709" s="441"/>
      <c r="E1709" s="441"/>
      <c r="F1709" s="441"/>
      <c r="G1709" s="441"/>
      <c r="H1709" s="441"/>
      <c r="I1709" s="442"/>
      <c r="J1709" s="155"/>
      <c r="L1709" s="178"/>
      <c r="M1709" s="179"/>
      <c r="N1709" s="180"/>
      <c r="O1709" s="179"/>
    </row>
    <row r="1710" spans="1:15" s="164" customFormat="1" ht="12.75" customHeight="1" x14ac:dyDescent="0.25">
      <c r="A1710" s="255"/>
      <c r="B1710" s="443"/>
      <c r="C1710" s="444"/>
      <c r="D1710" s="444"/>
      <c r="E1710" s="444"/>
      <c r="F1710" s="444"/>
      <c r="G1710" s="444"/>
      <c r="H1710" s="444"/>
      <c r="I1710" s="445"/>
      <c r="J1710" s="155"/>
      <c r="L1710" s="178"/>
      <c r="M1710" s="179"/>
      <c r="N1710" s="180"/>
      <c r="O1710" s="179"/>
    </row>
    <row r="1711" spans="1:15" s="164" customFormat="1" ht="12.75" customHeight="1" x14ac:dyDescent="0.3">
      <c r="A1711" s="155"/>
      <c r="B1711" s="167" t="s">
        <v>214</v>
      </c>
      <c r="C1711" s="168"/>
      <c r="D1711" s="169"/>
      <c r="E1711" s="170"/>
      <c r="F1711" s="169"/>
      <c r="G1711" s="169"/>
      <c r="H1711" s="169"/>
      <c r="I1711" s="171"/>
      <c r="J1711" s="155"/>
      <c r="L1711" s="178"/>
      <c r="M1711" s="179"/>
      <c r="N1711" s="180"/>
      <c r="O1711" s="179"/>
    </row>
    <row r="1712" spans="1:15" s="164" customFormat="1" ht="12.75" customHeight="1" x14ac:dyDescent="0.25">
      <c r="A1712" s="255"/>
      <c r="B1712" s="440"/>
      <c r="C1712" s="441"/>
      <c r="D1712" s="441"/>
      <c r="E1712" s="441"/>
      <c r="F1712" s="441"/>
      <c r="G1712" s="441"/>
      <c r="H1712" s="441"/>
      <c r="I1712" s="442"/>
      <c r="J1712" s="155"/>
      <c r="L1712" s="178"/>
      <c r="M1712" s="179"/>
      <c r="N1712" s="180"/>
      <c r="O1712" s="179"/>
    </row>
    <row r="1713" spans="1:15" s="164" customFormat="1" ht="12.75" customHeight="1" x14ac:dyDescent="0.25">
      <c r="A1713" s="255"/>
      <c r="B1713" s="440"/>
      <c r="C1713" s="441"/>
      <c r="D1713" s="441"/>
      <c r="E1713" s="441"/>
      <c r="F1713" s="441"/>
      <c r="G1713" s="441"/>
      <c r="H1713" s="441"/>
      <c r="I1713" s="442"/>
      <c r="J1713" s="155"/>
      <c r="L1713" s="178"/>
      <c r="M1713" s="179"/>
      <c r="N1713" s="180"/>
      <c r="O1713" s="179"/>
    </row>
    <row r="1714" spans="1:15" s="164" customFormat="1" ht="12.75" customHeight="1" x14ac:dyDescent="0.25">
      <c r="A1714" s="255"/>
      <c r="B1714" s="440"/>
      <c r="C1714" s="441"/>
      <c r="D1714" s="441"/>
      <c r="E1714" s="441"/>
      <c r="F1714" s="441"/>
      <c r="G1714" s="441"/>
      <c r="H1714" s="441"/>
      <c r="I1714" s="442"/>
      <c r="J1714" s="155"/>
      <c r="L1714" s="178"/>
      <c r="M1714" s="179"/>
      <c r="N1714" s="180"/>
      <c r="O1714" s="179"/>
    </row>
    <row r="1715" spans="1:15" s="164" customFormat="1" ht="12.75" customHeight="1" x14ac:dyDescent="0.25">
      <c r="A1715" s="255"/>
      <c r="B1715" s="440"/>
      <c r="C1715" s="441"/>
      <c r="D1715" s="441"/>
      <c r="E1715" s="441"/>
      <c r="F1715" s="441"/>
      <c r="G1715" s="441"/>
      <c r="H1715" s="441"/>
      <c r="I1715" s="442"/>
      <c r="J1715" s="155"/>
      <c r="L1715" s="178"/>
      <c r="M1715" s="179"/>
      <c r="N1715" s="180"/>
      <c r="O1715" s="179"/>
    </row>
    <row r="1716" spans="1:15" s="164" customFormat="1" ht="12.75" customHeight="1" x14ac:dyDescent="0.25">
      <c r="A1716" s="255"/>
      <c r="B1716" s="443"/>
      <c r="C1716" s="444"/>
      <c r="D1716" s="444"/>
      <c r="E1716" s="444"/>
      <c r="F1716" s="444"/>
      <c r="G1716" s="444"/>
      <c r="H1716" s="444"/>
      <c r="I1716" s="445"/>
      <c r="J1716" s="155"/>
      <c r="L1716" s="178"/>
      <c r="M1716" s="179"/>
      <c r="N1716" s="180"/>
      <c r="O1716" s="179"/>
    </row>
    <row r="1717" spans="1:15" s="164" customFormat="1" ht="15" x14ac:dyDescent="0.25">
      <c r="A1717" s="155"/>
      <c r="B1717" s="173" t="s">
        <v>215</v>
      </c>
      <c r="C1717" s="174"/>
      <c r="D1717" s="174"/>
      <c r="E1717" s="174"/>
      <c r="F1717" s="174"/>
      <c r="G1717" s="174"/>
      <c r="H1717" s="174"/>
      <c r="I1717" s="175"/>
      <c r="J1717" s="155"/>
      <c r="L1717" s="178"/>
      <c r="M1717" s="179"/>
      <c r="N1717" s="180"/>
      <c r="O1717" s="179"/>
    </row>
    <row r="1718" spans="1:15" s="164" customFormat="1" ht="15" x14ac:dyDescent="0.25">
      <c r="A1718" s="155"/>
      <c r="B1718" s="176" t="s">
        <v>216</v>
      </c>
      <c r="C1718" s="168"/>
      <c r="D1718" s="169"/>
      <c r="E1718" s="170"/>
      <c r="F1718" s="169"/>
      <c r="G1718" s="169"/>
      <c r="H1718" s="169"/>
      <c r="I1718" s="171"/>
      <c r="J1718" s="155"/>
      <c r="L1718" s="178"/>
      <c r="M1718" s="179"/>
      <c r="N1718" s="180"/>
      <c r="O1718" s="179"/>
    </row>
    <row r="1719" spans="1:15" s="164" customFormat="1" ht="12.75" customHeight="1" x14ac:dyDescent="0.25">
      <c r="A1719" s="255"/>
      <c r="B1719" s="440"/>
      <c r="C1719" s="441"/>
      <c r="D1719" s="441"/>
      <c r="E1719" s="441"/>
      <c r="F1719" s="441"/>
      <c r="G1719" s="441"/>
      <c r="H1719" s="441"/>
      <c r="I1719" s="442"/>
      <c r="J1719" s="155"/>
      <c r="L1719" s="178"/>
      <c r="M1719" s="179"/>
      <c r="N1719" s="180"/>
      <c r="O1719" s="179"/>
    </row>
    <row r="1720" spans="1:15" s="164" customFormat="1" ht="12.75" customHeight="1" x14ac:dyDescent="0.25">
      <c r="A1720" s="255"/>
      <c r="B1720" s="440"/>
      <c r="C1720" s="441"/>
      <c r="D1720" s="441"/>
      <c r="E1720" s="441"/>
      <c r="F1720" s="441"/>
      <c r="G1720" s="441"/>
      <c r="H1720" s="441"/>
      <c r="I1720" s="442"/>
      <c r="J1720" s="155"/>
      <c r="L1720" s="178"/>
      <c r="M1720" s="179"/>
      <c r="N1720" s="180"/>
      <c r="O1720" s="179"/>
    </row>
    <row r="1721" spans="1:15" s="164" customFormat="1" ht="12.75" customHeight="1" x14ac:dyDescent="0.25">
      <c r="A1721" s="255"/>
      <c r="B1721" s="440"/>
      <c r="C1721" s="441"/>
      <c r="D1721" s="441"/>
      <c r="E1721" s="441"/>
      <c r="F1721" s="441"/>
      <c r="G1721" s="441"/>
      <c r="H1721" s="441"/>
      <c r="I1721" s="442"/>
      <c r="J1721" s="155"/>
      <c r="L1721" s="178"/>
      <c r="M1721" s="179"/>
      <c r="N1721" s="180"/>
      <c r="O1721" s="179"/>
    </row>
    <row r="1722" spans="1:15" s="164" customFormat="1" ht="12.75" customHeight="1" x14ac:dyDescent="0.25">
      <c r="A1722" s="255"/>
      <c r="B1722" s="440"/>
      <c r="C1722" s="441"/>
      <c r="D1722" s="441"/>
      <c r="E1722" s="441"/>
      <c r="F1722" s="441"/>
      <c r="G1722" s="441"/>
      <c r="H1722" s="441"/>
      <c r="I1722" s="442"/>
      <c r="J1722" s="155"/>
      <c r="L1722" s="178"/>
      <c r="M1722" s="179"/>
      <c r="N1722" s="180"/>
      <c r="O1722" s="179"/>
    </row>
    <row r="1723" spans="1:15" s="164" customFormat="1" ht="12.75" customHeight="1" x14ac:dyDescent="0.25">
      <c r="A1723" s="255"/>
      <c r="B1723" s="443"/>
      <c r="C1723" s="444"/>
      <c r="D1723" s="444"/>
      <c r="E1723" s="444"/>
      <c r="F1723" s="444"/>
      <c r="G1723" s="444"/>
      <c r="H1723" s="444"/>
      <c r="I1723" s="445"/>
      <c r="J1723" s="155"/>
      <c r="L1723" s="178"/>
      <c r="M1723" s="179"/>
      <c r="N1723" s="180"/>
      <c r="O1723" s="179"/>
    </row>
    <row r="1724" spans="1:15" s="164" customFormat="1" ht="12.75" customHeight="1" x14ac:dyDescent="0.25">
      <c r="A1724" s="155"/>
      <c r="B1724" s="181" t="s">
        <v>217</v>
      </c>
      <c r="C1724" s="168"/>
      <c r="D1724" s="169"/>
      <c r="E1724" s="170"/>
      <c r="F1724" s="169"/>
      <c r="G1724" s="169"/>
      <c r="H1724" s="169"/>
      <c r="I1724" s="171"/>
      <c r="J1724" s="155"/>
      <c r="L1724" s="178"/>
      <c r="M1724" s="179"/>
      <c r="N1724" s="180"/>
      <c r="O1724" s="179"/>
    </row>
    <row r="1725" spans="1:15" s="164" customFormat="1" ht="12.75" customHeight="1" x14ac:dyDescent="0.25">
      <c r="A1725" s="255"/>
      <c r="B1725" s="440"/>
      <c r="C1725" s="441"/>
      <c r="D1725" s="441"/>
      <c r="E1725" s="441"/>
      <c r="F1725" s="441"/>
      <c r="G1725" s="441"/>
      <c r="H1725" s="441"/>
      <c r="I1725" s="442"/>
      <c r="J1725" s="155"/>
      <c r="L1725" s="178"/>
      <c r="M1725" s="179"/>
      <c r="N1725" s="180"/>
      <c r="O1725" s="179"/>
    </row>
    <row r="1726" spans="1:15" s="164" customFormat="1" ht="12.75" customHeight="1" x14ac:dyDescent="0.25">
      <c r="A1726" s="255"/>
      <c r="B1726" s="440"/>
      <c r="C1726" s="441"/>
      <c r="D1726" s="441"/>
      <c r="E1726" s="441"/>
      <c r="F1726" s="441"/>
      <c r="G1726" s="441"/>
      <c r="H1726" s="441"/>
      <c r="I1726" s="442"/>
      <c r="J1726" s="155"/>
      <c r="L1726" s="178"/>
      <c r="M1726" s="179"/>
      <c r="N1726" s="180"/>
      <c r="O1726" s="179"/>
    </row>
    <row r="1727" spans="1:15" s="164" customFormat="1" ht="12.75" customHeight="1" x14ac:dyDescent="0.25">
      <c r="A1727" s="255"/>
      <c r="B1727" s="440"/>
      <c r="C1727" s="441"/>
      <c r="D1727" s="441"/>
      <c r="E1727" s="441"/>
      <c r="F1727" s="441"/>
      <c r="G1727" s="441"/>
      <c r="H1727" s="441"/>
      <c r="I1727" s="442"/>
      <c r="J1727" s="155"/>
      <c r="L1727" s="178"/>
      <c r="M1727" s="179"/>
      <c r="N1727" s="180"/>
      <c r="O1727" s="179"/>
    </row>
    <row r="1728" spans="1:15" s="164" customFormat="1" ht="12.75" customHeight="1" x14ac:dyDescent="0.25">
      <c r="A1728" s="255"/>
      <c r="B1728" s="440"/>
      <c r="C1728" s="441"/>
      <c r="D1728" s="441"/>
      <c r="E1728" s="441"/>
      <c r="F1728" s="441"/>
      <c r="G1728" s="441"/>
      <c r="H1728" s="441"/>
      <c r="I1728" s="442"/>
      <c r="J1728" s="155"/>
      <c r="L1728" s="178"/>
      <c r="M1728" s="179"/>
      <c r="N1728" s="180"/>
      <c r="O1728" s="179"/>
    </row>
    <row r="1729" spans="1:15" s="164" customFormat="1" ht="12.75" customHeight="1" x14ac:dyDescent="0.25">
      <c r="A1729" s="255"/>
      <c r="B1729" s="443"/>
      <c r="C1729" s="444"/>
      <c r="D1729" s="444"/>
      <c r="E1729" s="444"/>
      <c r="F1729" s="444"/>
      <c r="G1729" s="444"/>
      <c r="H1729" s="444"/>
      <c r="I1729" s="445"/>
      <c r="J1729" s="155"/>
      <c r="L1729" s="178"/>
      <c r="M1729" s="179"/>
      <c r="N1729" s="180"/>
      <c r="O1729" s="179"/>
    </row>
    <row r="1730" spans="1:15" s="164" customFormat="1" ht="12.75" customHeight="1" x14ac:dyDescent="0.25">
      <c r="A1730" s="155"/>
      <c r="B1730" s="167" t="s">
        <v>218</v>
      </c>
      <c r="C1730" s="168"/>
      <c r="D1730" s="169"/>
      <c r="E1730" s="170"/>
      <c r="F1730" s="169"/>
      <c r="G1730" s="169"/>
      <c r="H1730" s="169"/>
      <c r="I1730" s="171"/>
      <c r="J1730" s="155"/>
      <c r="L1730" s="178"/>
      <c r="M1730" s="179"/>
      <c r="N1730" s="180"/>
      <c r="O1730" s="179"/>
    </row>
    <row r="1731" spans="1:15" s="164" customFormat="1" ht="12.75" customHeight="1" x14ac:dyDescent="0.25">
      <c r="A1731" s="255"/>
      <c r="B1731" s="440"/>
      <c r="C1731" s="441"/>
      <c r="D1731" s="441"/>
      <c r="E1731" s="441"/>
      <c r="F1731" s="441"/>
      <c r="G1731" s="441"/>
      <c r="H1731" s="441"/>
      <c r="I1731" s="442"/>
      <c r="J1731" s="155"/>
      <c r="L1731" s="178"/>
      <c r="M1731" s="179"/>
      <c r="N1731" s="180"/>
      <c r="O1731" s="179"/>
    </row>
    <row r="1732" spans="1:15" s="164" customFormat="1" ht="12.75" customHeight="1" x14ac:dyDescent="0.25">
      <c r="A1732" s="255"/>
      <c r="B1732" s="440"/>
      <c r="C1732" s="441"/>
      <c r="D1732" s="441"/>
      <c r="E1732" s="441"/>
      <c r="F1732" s="441"/>
      <c r="G1732" s="441"/>
      <c r="H1732" s="441"/>
      <c r="I1732" s="442"/>
      <c r="J1732" s="155"/>
      <c r="L1732" s="178"/>
      <c r="M1732" s="179"/>
      <c r="N1732" s="180"/>
      <c r="O1732" s="179"/>
    </row>
    <row r="1733" spans="1:15" s="164" customFormat="1" ht="12.75" customHeight="1" x14ac:dyDescent="0.25">
      <c r="A1733" s="255"/>
      <c r="B1733" s="440"/>
      <c r="C1733" s="441"/>
      <c r="D1733" s="441"/>
      <c r="E1733" s="441"/>
      <c r="F1733" s="441"/>
      <c r="G1733" s="441"/>
      <c r="H1733" s="441"/>
      <c r="I1733" s="442"/>
      <c r="J1733" s="155"/>
      <c r="L1733" s="178"/>
      <c r="M1733" s="179"/>
      <c r="N1733" s="180"/>
      <c r="O1733" s="179"/>
    </row>
    <row r="1734" spans="1:15" s="164" customFormat="1" ht="12.75" customHeight="1" x14ac:dyDescent="0.25">
      <c r="A1734" s="255"/>
      <c r="B1734" s="440"/>
      <c r="C1734" s="441"/>
      <c r="D1734" s="441"/>
      <c r="E1734" s="441"/>
      <c r="F1734" s="441"/>
      <c r="G1734" s="441"/>
      <c r="H1734" s="441"/>
      <c r="I1734" s="442"/>
      <c r="J1734" s="155"/>
      <c r="L1734" s="178"/>
      <c r="M1734" s="179"/>
      <c r="N1734" s="180"/>
      <c r="O1734" s="179"/>
    </row>
    <row r="1735" spans="1:15" s="164" customFormat="1" ht="13.5" customHeight="1" thickBot="1" x14ac:dyDescent="0.3">
      <c r="A1735" s="255"/>
      <c r="B1735" s="446"/>
      <c r="C1735" s="447"/>
      <c r="D1735" s="447"/>
      <c r="E1735" s="447"/>
      <c r="F1735" s="447"/>
      <c r="G1735" s="447"/>
      <c r="H1735" s="447"/>
      <c r="I1735" s="448"/>
      <c r="J1735" s="155"/>
      <c r="L1735" s="178"/>
      <c r="M1735" s="179"/>
      <c r="N1735" s="180"/>
      <c r="O1735" s="179"/>
    </row>
    <row r="1736" spans="1:15" s="164" customFormat="1" ht="15" x14ac:dyDescent="0.25">
      <c r="A1736" s="155"/>
      <c r="B1736" s="182"/>
      <c r="C1736" s="168"/>
      <c r="D1736" s="169"/>
      <c r="E1736" s="170"/>
      <c r="F1736" s="169"/>
      <c r="G1736" s="169"/>
      <c r="H1736" s="169"/>
      <c r="J1736" s="155"/>
      <c r="L1736" s="178"/>
      <c r="M1736" s="179"/>
      <c r="N1736" s="180"/>
      <c r="O1736" s="179"/>
    </row>
    <row r="1737" spans="1:15" x14ac:dyDescent="0.25">
      <c r="A1737" s="155"/>
      <c r="G1737" s="127" t="str">
        <f>IF('F0 Etat des lieux '!$C$13="","",'F0 Etat des lieux '!$C$13)</f>
        <v/>
      </c>
    </row>
    <row r="1738" spans="1:15" x14ac:dyDescent="0.25">
      <c r="A1738" s="155"/>
      <c r="G1738" s="127" t="str">
        <f>IF('F0 Etat des lieux '!$C$14="","",'F0 Etat des lieux '!$C$14)</f>
        <v/>
      </c>
    </row>
    <row r="1739" spans="1:15" x14ac:dyDescent="0.25">
      <c r="A1739" s="155"/>
    </row>
    <row r="1740" spans="1:15" x14ac:dyDescent="0.25">
      <c r="A1740" s="155"/>
    </row>
    <row r="1741" spans="1:15" ht="15.75" x14ac:dyDescent="0.25">
      <c r="A1741" s="155"/>
      <c r="D1741" s="452" t="s">
        <v>200</v>
      </c>
      <c r="E1741" s="453"/>
      <c r="F1741" s="453"/>
      <c r="G1741" s="453"/>
      <c r="H1741" s="453"/>
      <c r="I1741" s="454"/>
      <c r="N1741" s="183"/>
      <c r="O1741" s="184"/>
    </row>
    <row r="1742" spans="1:15" x14ac:dyDescent="0.25">
      <c r="A1742" s="155"/>
      <c r="B1742" s="126">
        <f>B1686+1</f>
        <v>32</v>
      </c>
      <c r="D1742" s="137"/>
      <c r="E1742" s="138"/>
      <c r="F1742" s="138"/>
      <c r="G1742" s="138"/>
      <c r="H1742" s="138"/>
      <c r="I1742" s="139"/>
    </row>
    <row r="1743" spans="1:15" x14ac:dyDescent="0.25">
      <c r="A1743" s="155"/>
      <c r="D1743" s="140" t="str">
        <f>"Fiche action n° "&amp;B1742</f>
        <v>Fiche action n° 32</v>
      </c>
      <c r="E1743" s="138"/>
      <c r="F1743" s="138"/>
      <c r="G1743" s="138"/>
      <c r="H1743" s="138"/>
      <c r="I1743" s="139"/>
    </row>
    <row r="1744" spans="1:15" ht="15.75" x14ac:dyDescent="0.25">
      <c r="A1744" s="155"/>
      <c r="D1744" s="141" t="s">
        <v>201</v>
      </c>
      <c r="E1744" s="455" t="str">
        <f>IF(ISNA(VLOOKUP(D1743,'F2 Objectifs'!$A$1:$F$82,2,FALSE)),"",VLOOKUP(D1743,'F2 Objectifs'!$A$1:$F$82,2,FALSE))</f>
        <v/>
      </c>
      <c r="F1744" s="455"/>
      <c r="G1744" s="455"/>
      <c r="H1744" s="455"/>
      <c r="I1744" s="456"/>
    </row>
    <row r="1745" spans="1:15" ht="13.5" thickBot="1" x14ac:dyDescent="0.3">
      <c r="A1745" s="155"/>
    </row>
    <row r="1746" spans="1:15" ht="20.100000000000001" customHeight="1" x14ac:dyDescent="0.25">
      <c r="A1746" s="155"/>
      <c r="B1746" s="449" t="str">
        <f>IF(ISNA(VLOOKUP(D1743,'F2 Objectifs'!$A$1:$F$82,3,FALSE)),"",VLOOKUP(D1743,'F2 Objectifs'!$A$1:$F$82,3,FALSE))</f>
        <v/>
      </c>
      <c r="C1746" s="450"/>
      <c r="D1746" s="450"/>
      <c r="E1746" s="450"/>
      <c r="F1746" s="450"/>
      <c r="G1746" s="450"/>
      <c r="H1746" s="450"/>
      <c r="I1746" s="451"/>
    </row>
    <row r="1747" spans="1:15" ht="20.100000000000001" customHeight="1" x14ac:dyDescent="0.25">
      <c r="A1747" s="155"/>
      <c r="B1747" s="142" t="s">
        <v>220</v>
      </c>
      <c r="C1747" s="457" t="str">
        <f>IF(ISNA(VLOOKUP(D1743,'F2 Objectifs'!$A$1:$F$82,4,FALSE)),"",VLOOKUP(D1743,'F2 Objectifs'!$A$1:$F$82,4,FALSE))</f>
        <v/>
      </c>
      <c r="D1747" s="457"/>
      <c r="E1747" s="457"/>
      <c r="F1747" s="457"/>
      <c r="G1747" s="457"/>
      <c r="H1747" s="457"/>
      <c r="I1747" s="458"/>
    </row>
    <row r="1748" spans="1:15" ht="20.100000000000001" customHeight="1" thickBot="1" x14ac:dyDescent="0.3">
      <c r="A1748" s="155"/>
      <c r="B1748" s="143" t="s">
        <v>221</v>
      </c>
      <c r="C1748" s="459" t="str">
        <f>IF(ISNA(VLOOKUP(D1743,'F2 Objectifs'!$A$1:$F$82,5,FALSE)),"",VLOOKUP(D1743,'F2 Objectifs'!$A$1:$F$82,5,FALSE))</f>
        <v/>
      </c>
      <c r="D1748" s="459"/>
      <c r="E1748" s="459"/>
      <c r="F1748" s="459"/>
      <c r="G1748" s="459"/>
      <c r="H1748" s="459"/>
      <c r="I1748" s="460"/>
    </row>
    <row r="1749" spans="1:15" s="146" customFormat="1" thickBot="1" x14ac:dyDescent="0.3">
      <c r="A1749" s="155"/>
      <c r="B1749" s="144"/>
      <c r="C1749" s="145"/>
      <c r="D1749" s="145"/>
      <c r="E1749" s="145"/>
      <c r="F1749" s="145"/>
      <c r="G1749" s="145"/>
      <c r="L1749" s="186"/>
      <c r="M1749" s="129"/>
      <c r="N1749" s="130"/>
      <c r="O1749" s="129"/>
    </row>
    <row r="1750" spans="1:15" ht="13.5" customHeight="1" x14ac:dyDescent="0.25">
      <c r="A1750" s="155"/>
      <c r="B1750" s="147"/>
      <c r="C1750" s="467" t="s">
        <v>223</v>
      </c>
      <c r="D1750" s="468"/>
      <c r="E1750" s="468"/>
      <c r="F1750" s="468"/>
      <c r="G1750" s="468"/>
      <c r="H1750" s="469"/>
    </row>
    <row r="1751" spans="1:15" ht="20.100000000000001" customHeight="1" x14ac:dyDescent="0.25">
      <c r="A1751" s="155"/>
      <c r="C1751" s="148" t="s">
        <v>202</v>
      </c>
      <c r="D1751" s="149" t="s">
        <v>203</v>
      </c>
      <c r="E1751" s="149" t="s">
        <v>204</v>
      </c>
      <c r="F1751" s="149" t="s">
        <v>205</v>
      </c>
      <c r="G1751" s="149" t="s">
        <v>206</v>
      </c>
      <c r="H1751" s="465" t="s">
        <v>222</v>
      </c>
    </row>
    <row r="1752" spans="1:15" ht="20.100000000000001" customHeight="1" x14ac:dyDescent="0.25">
      <c r="A1752" s="155"/>
      <c r="C1752" s="148" t="s">
        <v>207</v>
      </c>
      <c r="D1752" s="149" t="s">
        <v>208</v>
      </c>
      <c r="E1752" s="149" t="s">
        <v>209</v>
      </c>
      <c r="F1752" s="149" t="s">
        <v>210</v>
      </c>
      <c r="G1752" s="149" t="s">
        <v>219</v>
      </c>
      <c r="H1752" s="466"/>
    </row>
    <row r="1753" spans="1:15" ht="20.100000000000001" customHeight="1" thickBot="1" x14ac:dyDescent="0.3">
      <c r="A1753" s="155"/>
      <c r="C1753" s="150"/>
      <c r="D1753" s="151"/>
      <c r="E1753" s="152" t="s">
        <v>211</v>
      </c>
      <c r="F1753" s="153"/>
      <c r="G1753" s="188"/>
      <c r="H1753" s="154"/>
    </row>
    <row r="1754" spans="1:15" s="155" customFormat="1" thickBot="1" x14ac:dyDescent="0.3">
      <c r="C1754" s="156"/>
      <c r="D1754" s="157"/>
      <c r="E1754" s="158"/>
      <c r="F1754" s="157"/>
      <c r="G1754" s="157"/>
      <c r="H1754" s="157"/>
      <c r="L1754" s="187"/>
      <c r="M1754" s="179"/>
      <c r="N1754" s="180"/>
      <c r="O1754" s="179"/>
    </row>
    <row r="1755" spans="1:15" s="164" customFormat="1" ht="15" x14ac:dyDescent="0.25">
      <c r="A1755" s="155"/>
      <c r="B1755" s="159" t="s">
        <v>212</v>
      </c>
      <c r="C1755" s="160"/>
      <c r="D1755" s="161"/>
      <c r="E1755" s="162"/>
      <c r="F1755" s="161"/>
      <c r="G1755" s="161"/>
      <c r="H1755" s="161"/>
      <c r="I1755" s="163"/>
      <c r="J1755" s="155"/>
      <c r="L1755" s="178"/>
      <c r="M1755" s="179"/>
      <c r="N1755" s="180"/>
      <c r="O1755" s="179"/>
    </row>
    <row r="1756" spans="1:15" s="164" customFormat="1" ht="15" customHeight="1" x14ac:dyDescent="0.25">
      <c r="A1756" s="255"/>
      <c r="B1756" s="440"/>
      <c r="C1756" s="441"/>
      <c r="D1756" s="441"/>
      <c r="E1756" s="441"/>
      <c r="F1756" s="441"/>
      <c r="G1756" s="441"/>
      <c r="H1756" s="441"/>
      <c r="I1756" s="442"/>
      <c r="J1756" s="155"/>
      <c r="L1756" s="178"/>
      <c r="M1756" s="179"/>
      <c r="N1756" s="180"/>
      <c r="O1756" s="179"/>
    </row>
    <row r="1757" spans="1:15" s="164" customFormat="1" ht="15" customHeight="1" x14ac:dyDescent="0.25">
      <c r="A1757" s="255"/>
      <c r="B1757" s="440"/>
      <c r="C1757" s="441"/>
      <c r="D1757" s="441"/>
      <c r="E1757" s="441"/>
      <c r="F1757" s="441"/>
      <c r="G1757" s="441"/>
      <c r="H1757" s="441"/>
      <c r="I1757" s="442"/>
      <c r="J1757" s="155"/>
      <c r="L1757" s="178"/>
      <c r="M1757" s="179"/>
      <c r="N1757" s="180"/>
      <c r="O1757" s="179"/>
    </row>
    <row r="1758" spans="1:15" s="164" customFormat="1" ht="15" customHeight="1" x14ac:dyDescent="0.25">
      <c r="A1758" s="255"/>
      <c r="B1758" s="440"/>
      <c r="C1758" s="441"/>
      <c r="D1758" s="441"/>
      <c r="E1758" s="441"/>
      <c r="F1758" s="441"/>
      <c r="G1758" s="441"/>
      <c r="H1758" s="441"/>
      <c r="I1758" s="442"/>
      <c r="J1758" s="155"/>
      <c r="L1758" s="178"/>
      <c r="M1758" s="179"/>
      <c r="N1758" s="180"/>
      <c r="O1758" s="179"/>
    </row>
    <row r="1759" spans="1:15" s="164" customFormat="1" ht="15" customHeight="1" x14ac:dyDescent="0.25">
      <c r="A1759" s="255"/>
      <c r="B1759" s="440"/>
      <c r="C1759" s="441"/>
      <c r="D1759" s="441"/>
      <c r="E1759" s="441"/>
      <c r="F1759" s="441"/>
      <c r="G1759" s="441"/>
      <c r="H1759" s="441"/>
      <c r="I1759" s="442"/>
      <c r="J1759" s="155"/>
      <c r="L1759" s="178"/>
      <c r="M1759" s="179"/>
      <c r="N1759" s="180"/>
      <c r="O1759" s="179"/>
    </row>
    <row r="1760" spans="1:15" s="164" customFormat="1" ht="12.75" customHeight="1" x14ac:dyDescent="0.25">
      <c r="A1760" s="255"/>
      <c r="B1760" s="443"/>
      <c r="C1760" s="444"/>
      <c r="D1760" s="444"/>
      <c r="E1760" s="444"/>
      <c r="F1760" s="444"/>
      <c r="G1760" s="444"/>
      <c r="H1760" s="444"/>
      <c r="I1760" s="445"/>
      <c r="J1760" s="155"/>
      <c r="L1760" s="178"/>
      <c r="M1760" s="179"/>
      <c r="N1760" s="180"/>
      <c r="O1760" s="179"/>
    </row>
    <row r="1761" spans="1:15" s="164" customFormat="1" ht="15" x14ac:dyDescent="0.25">
      <c r="A1761" s="155"/>
      <c r="B1761" s="167" t="s">
        <v>213</v>
      </c>
      <c r="C1761" s="168"/>
      <c r="D1761" s="169"/>
      <c r="E1761" s="170"/>
      <c r="F1761" s="169"/>
      <c r="G1761" s="169"/>
      <c r="H1761" s="169"/>
      <c r="I1761" s="171"/>
      <c r="J1761" s="155"/>
      <c r="L1761" s="178"/>
      <c r="M1761" s="179"/>
      <c r="N1761" s="180"/>
      <c r="O1761" s="179"/>
    </row>
    <row r="1762" spans="1:15" s="164" customFormat="1" ht="12.75" customHeight="1" x14ac:dyDescent="0.25">
      <c r="A1762" s="255"/>
      <c r="B1762" s="440"/>
      <c r="C1762" s="441"/>
      <c r="D1762" s="441"/>
      <c r="E1762" s="441"/>
      <c r="F1762" s="441"/>
      <c r="G1762" s="441"/>
      <c r="H1762" s="441"/>
      <c r="I1762" s="442"/>
      <c r="J1762" s="155"/>
      <c r="L1762" s="178"/>
      <c r="M1762" s="179"/>
      <c r="N1762" s="180"/>
      <c r="O1762" s="179"/>
    </row>
    <row r="1763" spans="1:15" s="164" customFormat="1" ht="12.75" customHeight="1" x14ac:dyDescent="0.25">
      <c r="A1763" s="255"/>
      <c r="B1763" s="440"/>
      <c r="C1763" s="441"/>
      <c r="D1763" s="441"/>
      <c r="E1763" s="441"/>
      <c r="F1763" s="441"/>
      <c r="G1763" s="441"/>
      <c r="H1763" s="441"/>
      <c r="I1763" s="442"/>
      <c r="J1763" s="155"/>
      <c r="L1763" s="178"/>
      <c r="M1763" s="179"/>
      <c r="N1763" s="180"/>
      <c r="O1763" s="179"/>
    </row>
    <row r="1764" spans="1:15" s="164" customFormat="1" ht="12.75" customHeight="1" x14ac:dyDescent="0.25">
      <c r="A1764" s="255"/>
      <c r="B1764" s="440"/>
      <c r="C1764" s="441"/>
      <c r="D1764" s="441"/>
      <c r="E1764" s="441"/>
      <c r="F1764" s="441"/>
      <c r="G1764" s="441"/>
      <c r="H1764" s="441"/>
      <c r="I1764" s="442"/>
      <c r="J1764" s="155"/>
      <c r="L1764" s="178"/>
      <c r="M1764" s="179"/>
      <c r="N1764" s="180"/>
      <c r="O1764" s="179"/>
    </row>
    <row r="1765" spans="1:15" s="164" customFormat="1" ht="12.75" customHeight="1" x14ac:dyDescent="0.25">
      <c r="A1765" s="255"/>
      <c r="B1765" s="440"/>
      <c r="C1765" s="441"/>
      <c r="D1765" s="441"/>
      <c r="E1765" s="441"/>
      <c r="F1765" s="441"/>
      <c r="G1765" s="441"/>
      <c r="H1765" s="441"/>
      <c r="I1765" s="442"/>
      <c r="J1765" s="155"/>
      <c r="L1765" s="178"/>
      <c r="M1765" s="179"/>
      <c r="N1765" s="180"/>
      <c r="O1765" s="179"/>
    </row>
    <row r="1766" spans="1:15" s="164" customFormat="1" ht="12.75" customHeight="1" x14ac:dyDescent="0.25">
      <c r="A1766" s="255"/>
      <c r="B1766" s="443"/>
      <c r="C1766" s="444"/>
      <c r="D1766" s="444"/>
      <c r="E1766" s="444"/>
      <c r="F1766" s="444"/>
      <c r="G1766" s="444"/>
      <c r="H1766" s="444"/>
      <c r="I1766" s="445"/>
      <c r="J1766" s="155"/>
      <c r="L1766" s="178"/>
      <c r="M1766" s="179"/>
      <c r="N1766" s="180"/>
      <c r="O1766" s="179"/>
    </row>
    <row r="1767" spans="1:15" s="164" customFormat="1" ht="12.75" customHeight="1" x14ac:dyDescent="0.3">
      <c r="A1767" s="155"/>
      <c r="B1767" s="167" t="s">
        <v>214</v>
      </c>
      <c r="C1767" s="168"/>
      <c r="D1767" s="169"/>
      <c r="E1767" s="170"/>
      <c r="F1767" s="169"/>
      <c r="G1767" s="169"/>
      <c r="H1767" s="169"/>
      <c r="I1767" s="171"/>
      <c r="J1767" s="155"/>
      <c r="L1767" s="178"/>
      <c r="M1767" s="179"/>
      <c r="N1767" s="180"/>
      <c r="O1767" s="179"/>
    </row>
    <row r="1768" spans="1:15" s="164" customFormat="1" ht="12.75" customHeight="1" x14ac:dyDescent="0.25">
      <c r="A1768" s="255"/>
      <c r="B1768" s="440"/>
      <c r="C1768" s="441"/>
      <c r="D1768" s="441"/>
      <c r="E1768" s="441"/>
      <c r="F1768" s="441"/>
      <c r="G1768" s="441"/>
      <c r="H1768" s="441"/>
      <c r="I1768" s="442"/>
      <c r="J1768" s="155"/>
      <c r="L1768" s="178"/>
      <c r="M1768" s="179"/>
      <c r="N1768" s="180"/>
      <c r="O1768" s="179"/>
    </row>
    <row r="1769" spans="1:15" s="164" customFormat="1" ht="12.75" customHeight="1" x14ac:dyDescent="0.25">
      <c r="A1769" s="255"/>
      <c r="B1769" s="440"/>
      <c r="C1769" s="441"/>
      <c r="D1769" s="441"/>
      <c r="E1769" s="441"/>
      <c r="F1769" s="441"/>
      <c r="G1769" s="441"/>
      <c r="H1769" s="441"/>
      <c r="I1769" s="442"/>
      <c r="J1769" s="155"/>
      <c r="L1769" s="178"/>
      <c r="M1769" s="179"/>
      <c r="N1769" s="180"/>
      <c r="O1769" s="179"/>
    </row>
    <row r="1770" spans="1:15" s="164" customFormat="1" ht="12.75" customHeight="1" x14ac:dyDescent="0.25">
      <c r="A1770" s="255"/>
      <c r="B1770" s="440"/>
      <c r="C1770" s="441"/>
      <c r="D1770" s="441"/>
      <c r="E1770" s="441"/>
      <c r="F1770" s="441"/>
      <c r="G1770" s="441"/>
      <c r="H1770" s="441"/>
      <c r="I1770" s="442"/>
      <c r="J1770" s="155"/>
      <c r="L1770" s="178"/>
      <c r="M1770" s="179"/>
      <c r="N1770" s="180"/>
      <c r="O1770" s="179"/>
    </row>
    <row r="1771" spans="1:15" s="164" customFormat="1" ht="12.75" customHeight="1" x14ac:dyDescent="0.25">
      <c r="A1771" s="255"/>
      <c r="B1771" s="440"/>
      <c r="C1771" s="441"/>
      <c r="D1771" s="441"/>
      <c r="E1771" s="441"/>
      <c r="F1771" s="441"/>
      <c r="G1771" s="441"/>
      <c r="H1771" s="441"/>
      <c r="I1771" s="442"/>
      <c r="J1771" s="155"/>
      <c r="L1771" s="178"/>
      <c r="M1771" s="179"/>
      <c r="N1771" s="180"/>
      <c r="O1771" s="179"/>
    </row>
    <row r="1772" spans="1:15" s="164" customFormat="1" ht="12.75" customHeight="1" x14ac:dyDescent="0.25">
      <c r="A1772" s="255"/>
      <c r="B1772" s="443"/>
      <c r="C1772" s="444"/>
      <c r="D1772" s="444"/>
      <c r="E1772" s="444"/>
      <c r="F1772" s="444"/>
      <c r="G1772" s="444"/>
      <c r="H1772" s="444"/>
      <c r="I1772" s="445"/>
      <c r="J1772" s="155"/>
      <c r="L1772" s="178"/>
      <c r="M1772" s="179"/>
      <c r="N1772" s="180"/>
      <c r="O1772" s="179"/>
    </row>
    <row r="1773" spans="1:15" s="164" customFormat="1" ht="15" x14ac:dyDescent="0.25">
      <c r="A1773" s="155"/>
      <c r="B1773" s="173" t="s">
        <v>215</v>
      </c>
      <c r="C1773" s="174"/>
      <c r="D1773" s="174"/>
      <c r="E1773" s="174"/>
      <c r="F1773" s="174"/>
      <c r="G1773" s="174"/>
      <c r="H1773" s="174"/>
      <c r="I1773" s="175"/>
      <c r="J1773" s="155"/>
      <c r="L1773" s="178"/>
      <c r="M1773" s="179"/>
      <c r="N1773" s="180"/>
      <c r="O1773" s="179"/>
    </row>
    <row r="1774" spans="1:15" s="164" customFormat="1" ht="15" x14ac:dyDescent="0.25">
      <c r="A1774" s="155"/>
      <c r="B1774" s="176" t="s">
        <v>216</v>
      </c>
      <c r="C1774" s="168"/>
      <c r="D1774" s="169"/>
      <c r="E1774" s="170"/>
      <c r="F1774" s="169"/>
      <c r="G1774" s="169"/>
      <c r="H1774" s="169"/>
      <c r="I1774" s="171"/>
      <c r="J1774" s="155"/>
      <c r="L1774" s="178"/>
      <c r="M1774" s="179"/>
      <c r="N1774" s="180"/>
      <c r="O1774" s="179"/>
    </row>
    <row r="1775" spans="1:15" s="164" customFormat="1" ht="12.75" customHeight="1" x14ac:dyDescent="0.25">
      <c r="A1775" s="255"/>
      <c r="B1775" s="440"/>
      <c r="C1775" s="441"/>
      <c r="D1775" s="441"/>
      <c r="E1775" s="441"/>
      <c r="F1775" s="441"/>
      <c r="G1775" s="441"/>
      <c r="H1775" s="441"/>
      <c r="I1775" s="442"/>
      <c r="J1775" s="155"/>
      <c r="L1775" s="178"/>
      <c r="M1775" s="179"/>
      <c r="N1775" s="180"/>
      <c r="O1775" s="179"/>
    </row>
    <row r="1776" spans="1:15" s="164" customFormat="1" ht="12.75" customHeight="1" x14ac:dyDescent="0.25">
      <c r="A1776" s="255"/>
      <c r="B1776" s="440"/>
      <c r="C1776" s="441"/>
      <c r="D1776" s="441"/>
      <c r="E1776" s="441"/>
      <c r="F1776" s="441"/>
      <c r="G1776" s="441"/>
      <c r="H1776" s="441"/>
      <c r="I1776" s="442"/>
      <c r="J1776" s="155"/>
      <c r="L1776" s="178"/>
      <c r="M1776" s="179"/>
      <c r="N1776" s="180"/>
      <c r="O1776" s="179"/>
    </row>
    <row r="1777" spans="1:15" s="164" customFormat="1" ht="12.75" customHeight="1" x14ac:dyDescent="0.25">
      <c r="A1777" s="255"/>
      <c r="B1777" s="440"/>
      <c r="C1777" s="441"/>
      <c r="D1777" s="441"/>
      <c r="E1777" s="441"/>
      <c r="F1777" s="441"/>
      <c r="G1777" s="441"/>
      <c r="H1777" s="441"/>
      <c r="I1777" s="442"/>
      <c r="J1777" s="155"/>
      <c r="L1777" s="178"/>
      <c r="M1777" s="179"/>
      <c r="N1777" s="180"/>
      <c r="O1777" s="179"/>
    </row>
    <row r="1778" spans="1:15" s="164" customFormat="1" ht="12.75" customHeight="1" x14ac:dyDescent="0.25">
      <c r="A1778" s="255"/>
      <c r="B1778" s="440"/>
      <c r="C1778" s="441"/>
      <c r="D1778" s="441"/>
      <c r="E1778" s="441"/>
      <c r="F1778" s="441"/>
      <c r="G1778" s="441"/>
      <c r="H1778" s="441"/>
      <c r="I1778" s="442"/>
      <c r="J1778" s="155"/>
      <c r="L1778" s="178"/>
      <c r="M1778" s="179"/>
      <c r="N1778" s="180"/>
      <c r="O1778" s="179"/>
    </row>
    <row r="1779" spans="1:15" s="164" customFormat="1" ht="12.75" customHeight="1" x14ac:dyDescent="0.25">
      <c r="A1779" s="255"/>
      <c r="B1779" s="443"/>
      <c r="C1779" s="444"/>
      <c r="D1779" s="444"/>
      <c r="E1779" s="444"/>
      <c r="F1779" s="444"/>
      <c r="G1779" s="444"/>
      <c r="H1779" s="444"/>
      <c r="I1779" s="445"/>
      <c r="J1779" s="155"/>
      <c r="L1779" s="178"/>
      <c r="M1779" s="179"/>
      <c r="N1779" s="180"/>
      <c r="O1779" s="179"/>
    </row>
    <row r="1780" spans="1:15" s="164" customFormat="1" ht="12.75" customHeight="1" x14ac:dyDescent="0.25">
      <c r="A1780" s="155"/>
      <c r="B1780" s="181" t="s">
        <v>217</v>
      </c>
      <c r="C1780" s="168"/>
      <c r="D1780" s="169"/>
      <c r="E1780" s="170"/>
      <c r="F1780" s="169"/>
      <c r="G1780" s="169"/>
      <c r="H1780" s="169"/>
      <c r="I1780" s="171"/>
      <c r="J1780" s="155"/>
      <c r="L1780" s="178"/>
      <c r="M1780" s="179"/>
      <c r="N1780" s="180"/>
      <c r="O1780" s="179"/>
    </row>
    <row r="1781" spans="1:15" s="164" customFormat="1" ht="12.75" customHeight="1" x14ac:dyDescent="0.25">
      <c r="A1781" s="255"/>
      <c r="B1781" s="440"/>
      <c r="C1781" s="441"/>
      <c r="D1781" s="441"/>
      <c r="E1781" s="441"/>
      <c r="F1781" s="441"/>
      <c r="G1781" s="441"/>
      <c r="H1781" s="441"/>
      <c r="I1781" s="442"/>
      <c r="J1781" s="155"/>
      <c r="L1781" s="178"/>
      <c r="M1781" s="179"/>
      <c r="N1781" s="180"/>
      <c r="O1781" s="179"/>
    </row>
    <row r="1782" spans="1:15" s="164" customFormat="1" ht="12.75" customHeight="1" x14ac:dyDescent="0.25">
      <c r="A1782" s="255"/>
      <c r="B1782" s="440"/>
      <c r="C1782" s="441"/>
      <c r="D1782" s="441"/>
      <c r="E1782" s="441"/>
      <c r="F1782" s="441"/>
      <c r="G1782" s="441"/>
      <c r="H1782" s="441"/>
      <c r="I1782" s="442"/>
      <c r="J1782" s="155"/>
      <c r="L1782" s="178"/>
      <c r="M1782" s="179"/>
      <c r="N1782" s="180"/>
      <c r="O1782" s="179"/>
    </row>
    <row r="1783" spans="1:15" s="164" customFormat="1" ht="12.75" customHeight="1" x14ac:dyDescent="0.25">
      <c r="A1783" s="255"/>
      <c r="B1783" s="440"/>
      <c r="C1783" s="441"/>
      <c r="D1783" s="441"/>
      <c r="E1783" s="441"/>
      <c r="F1783" s="441"/>
      <c r="G1783" s="441"/>
      <c r="H1783" s="441"/>
      <c r="I1783" s="442"/>
      <c r="J1783" s="155"/>
      <c r="L1783" s="178"/>
      <c r="M1783" s="179"/>
      <c r="N1783" s="180"/>
      <c r="O1783" s="179"/>
    </row>
    <row r="1784" spans="1:15" s="164" customFormat="1" ht="12.75" customHeight="1" x14ac:dyDescent="0.25">
      <c r="A1784" s="255"/>
      <c r="B1784" s="440"/>
      <c r="C1784" s="441"/>
      <c r="D1784" s="441"/>
      <c r="E1784" s="441"/>
      <c r="F1784" s="441"/>
      <c r="G1784" s="441"/>
      <c r="H1784" s="441"/>
      <c r="I1784" s="442"/>
      <c r="J1784" s="155"/>
      <c r="L1784" s="178"/>
      <c r="M1784" s="179"/>
      <c r="N1784" s="180"/>
      <c r="O1784" s="179"/>
    </row>
    <row r="1785" spans="1:15" s="164" customFormat="1" ht="12.75" customHeight="1" x14ac:dyDescent="0.25">
      <c r="A1785" s="255"/>
      <c r="B1785" s="443"/>
      <c r="C1785" s="444"/>
      <c r="D1785" s="444"/>
      <c r="E1785" s="444"/>
      <c r="F1785" s="444"/>
      <c r="G1785" s="444"/>
      <c r="H1785" s="444"/>
      <c r="I1785" s="445"/>
      <c r="J1785" s="155"/>
      <c r="L1785" s="178"/>
      <c r="M1785" s="179"/>
      <c r="N1785" s="180"/>
      <c r="O1785" s="179"/>
    </row>
    <row r="1786" spans="1:15" s="164" customFormat="1" ht="12.75" customHeight="1" x14ac:dyDescent="0.25">
      <c r="A1786" s="155"/>
      <c r="B1786" s="167" t="s">
        <v>218</v>
      </c>
      <c r="C1786" s="168"/>
      <c r="D1786" s="169"/>
      <c r="E1786" s="170"/>
      <c r="F1786" s="169"/>
      <c r="G1786" s="169"/>
      <c r="H1786" s="169"/>
      <c r="I1786" s="171"/>
      <c r="J1786" s="155"/>
      <c r="L1786" s="178"/>
      <c r="M1786" s="179"/>
      <c r="N1786" s="180"/>
      <c r="O1786" s="179"/>
    </row>
    <row r="1787" spans="1:15" s="164" customFormat="1" ht="12.75" customHeight="1" x14ac:dyDescent="0.25">
      <c r="A1787" s="255"/>
      <c r="B1787" s="440"/>
      <c r="C1787" s="441"/>
      <c r="D1787" s="441"/>
      <c r="E1787" s="441"/>
      <c r="F1787" s="441"/>
      <c r="G1787" s="441"/>
      <c r="H1787" s="441"/>
      <c r="I1787" s="442"/>
      <c r="J1787" s="155"/>
      <c r="L1787" s="178"/>
      <c r="M1787" s="179"/>
      <c r="N1787" s="180"/>
      <c r="O1787" s="179"/>
    </row>
    <row r="1788" spans="1:15" s="164" customFormat="1" ht="12.75" customHeight="1" x14ac:dyDescent="0.25">
      <c r="A1788" s="255"/>
      <c r="B1788" s="440"/>
      <c r="C1788" s="441"/>
      <c r="D1788" s="441"/>
      <c r="E1788" s="441"/>
      <c r="F1788" s="441"/>
      <c r="G1788" s="441"/>
      <c r="H1788" s="441"/>
      <c r="I1788" s="442"/>
      <c r="J1788" s="155"/>
      <c r="L1788" s="178"/>
      <c r="M1788" s="179"/>
      <c r="N1788" s="180"/>
      <c r="O1788" s="179"/>
    </row>
    <row r="1789" spans="1:15" s="164" customFormat="1" ht="12.75" customHeight="1" x14ac:dyDescent="0.25">
      <c r="A1789" s="255"/>
      <c r="B1789" s="440"/>
      <c r="C1789" s="441"/>
      <c r="D1789" s="441"/>
      <c r="E1789" s="441"/>
      <c r="F1789" s="441"/>
      <c r="G1789" s="441"/>
      <c r="H1789" s="441"/>
      <c r="I1789" s="442"/>
      <c r="J1789" s="155"/>
      <c r="L1789" s="178"/>
      <c r="M1789" s="179"/>
      <c r="N1789" s="180"/>
      <c r="O1789" s="179"/>
    </row>
    <row r="1790" spans="1:15" s="164" customFormat="1" ht="12.75" customHeight="1" x14ac:dyDescent="0.25">
      <c r="A1790" s="255"/>
      <c r="B1790" s="440"/>
      <c r="C1790" s="441"/>
      <c r="D1790" s="441"/>
      <c r="E1790" s="441"/>
      <c r="F1790" s="441"/>
      <c r="G1790" s="441"/>
      <c r="H1790" s="441"/>
      <c r="I1790" s="442"/>
      <c r="J1790" s="155"/>
      <c r="L1790" s="178"/>
      <c r="M1790" s="179"/>
      <c r="N1790" s="180"/>
      <c r="O1790" s="179"/>
    </row>
    <row r="1791" spans="1:15" s="164" customFormat="1" ht="13.5" customHeight="1" thickBot="1" x14ac:dyDescent="0.3">
      <c r="A1791" s="255"/>
      <c r="B1791" s="446"/>
      <c r="C1791" s="447"/>
      <c r="D1791" s="447"/>
      <c r="E1791" s="447"/>
      <c r="F1791" s="447"/>
      <c r="G1791" s="447"/>
      <c r="H1791" s="447"/>
      <c r="I1791" s="448"/>
      <c r="J1791" s="155"/>
      <c r="L1791" s="178"/>
      <c r="M1791" s="179"/>
      <c r="N1791" s="180"/>
      <c r="O1791" s="179"/>
    </row>
    <row r="1792" spans="1:15" s="164" customFormat="1" ht="15" x14ac:dyDescent="0.25">
      <c r="A1792" s="155"/>
      <c r="B1792" s="182"/>
      <c r="C1792" s="168"/>
      <c r="D1792" s="169"/>
      <c r="E1792" s="170"/>
      <c r="F1792" s="169"/>
      <c r="G1792" s="169"/>
      <c r="H1792" s="169"/>
      <c r="J1792" s="155"/>
      <c r="L1792" s="178"/>
      <c r="M1792" s="179"/>
      <c r="N1792" s="180"/>
      <c r="O1792" s="179"/>
    </row>
    <row r="1793" spans="1:15" x14ac:dyDescent="0.25">
      <c r="A1793" s="155"/>
      <c r="G1793" s="127" t="str">
        <f>IF('F0 Etat des lieux '!$C$13="","",'F0 Etat des lieux '!$C$13)</f>
        <v/>
      </c>
    </row>
    <row r="1794" spans="1:15" x14ac:dyDescent="0.25">
      <c r="A1794" s="155"/>
      <c r="G1794" s="127" t="str">
        <f>IF('F0 Etat des lieux '!$C$14="","",'F0 Etat des lieux '!$C$14)</f>
        <v/>
      </c>
    </row>
    <row r="1795" spans="1:15" x14ac:dyDescent="0.25">
      <c r="A1795" s="155"/>
    </row>
    <row r="1796" spans="1:15" x14ac:dyDescent="0.25">
      <c r="A1796" s="155"/>
    </row>
    <row r="1797" spans="1:15" ht="15.75" x14ac:dyDescent="0.25">
      <c r="A1797" s="155"/>
      <c r="D1797" s="452" t="s">
        <v>200</v>
      </c>
      <c r="E1797" s="453"/>
      <c r="F1797" s="453"/>
      <c r="G1797" s="453"/>
      <c r="H1797" s="453"/>
      <c r="I1797" s="454"/>
      <c r="N1797" s="183"/>
      <c r="O1797" s="184"/>
    </row>
    <row r="1798" spans="1:15" x14ac:dyDescent="0.25">
      <c r="A1798" s="155"/>
      <c r="B1798" s="126">
        <f>B1742+1</f>
        <v>33</v>
      </c>
      <c r="D1798" s="137"/>
      <c r="E1798" s="138"/>
      <c r="F1798" s="138"/>
      <c r="G1798" s="138"/>
      <c r="H1798" s="138"/>
      <c r="I1798" s="139"/>
    </row>
    <row r="1799" spans="1:15" x14ac:dyDescent="0.25">
      <c r="A1799" s="155"/>
      <c r="D1799" s="140" t="str">
        <f>"Fiche action n° "&amp;B1798</f>
        <v>Fiche action n° 33</v>
      </c>
      <c r="E1799" s="138"/>
      <c r="F1799" s="138"/>
      <c r="G1799" s="138"/>
      <c r="H1799" s="138"/>
      <c r="I1799" s="139"/>
    </row>
    <row r="1800" spans="1:15" ht="15.75" x14ac:dyDescent="0.25">
      <c r="A1800" s="155"/>
      <c r="D1800" s="141" t="s">
        <v>201</v>
      </c>
      <c r="E1800" s="455" t="str">
        <f>IF(ISNA(VLOOKUP(D1799,'F2 Objectifs'!$A$1:$F$82,2,FALSE)),"",VLOOKUP(D1799,'F2 Objectifs'!$A$1:$F$82,2,FALSE))</f>
        <v/>
      </c>
      <c r="F1800" s="455"/>
      <c r="G1800" s="455"/>
      <c r="H1800" s="455"/>
      <c r="I1800" s="456"/>
    </row>
    <row r="1801" spans="1:15" ht="13.5" thickBot="1" x14ac:dyDescent="0.3">
      <c r="A1801" s="155"/>
    </row>
    <row r="1802" spans="1:15" ht="20.100000000000001" customHeight="1" x14ac:dyDescent="0.25">
      <c r="A1802" s="155"/>
      <c r="B1802" s="449" t="str">
        <f>IF(ISNA(VLOOKUP(D1799,'F2 Objectifs'!$A$1:$F$82,3,FALSE)),"",VLOOKUP(D1799,'F2 Objectifs'!$A$1:$F$82,3,FALSE))</f>
        <v/>
      </c>
      <c r="C1802" s="450"/>
      <c r="D1802" s="450"/>
      <c r="E1802" s="450"/>
      <c r="F1802" s="450"/>
      <c r="G1802" s="450"/>
      <c r="H1802" s="450"/>
      <c r="I1802" s="451"/>
    </row>
    <row r="1803" spans="1:15" ht="20.100000000000001" customHeight="1" x14ac:dyDescent="0.25">
      <c r="A1803" s="155"/>
      <c r="B1803" s="142" t="s">
        <v>220</v>
      </c>
      <c r="C1803" s="457" t="str">
        <f>IF(ISNA(VLOOKUP(D1799,'F2 Objectifs'!$A$1:$F$82,4,FALSE)),"",VLOOKUP(D1799,'F2 Objectifs'!$A$1:$F$82,4,FALSE))</f>
        <v/>
      </c>
      <c r="D1803" s="457"/>
      <c r="E1803" s="457"/>
      <c r="F1803" s="457"/>
      <c r="G1803" s="457"/>
      <c r="H1803" s="457"/>
      <c r="I1803" s="458"/>
    </row>
    <row r="1804" spans="1:15" ht="20.100000000000001" customHeight="1" thickBot="1" x14ac:dyDescent="0.3">
      <c r="A1804" s="155"/>
      <c r="B1804" s="143" t="s">
        <v>221</v>
      </c>
      <c r="C1804" s="459" t="str">
        <f>IF(ISNA(VLOOKUP(D1799,'F2 Objectifs'!$A$1:$F$82,5,FALSE)),"",VLOOKUP(D1799,'F2 Objectifs'!$A$1:$F$82,5,FALSE))</f>
        <v/>
      </c>
      <c r="D1804" s="459"/>
      <c r="E1804" s="459"/>
      <c r="F1804" s="459"/>
      <c r="G1804" s="459"/>
      <c r="H1804" s="459"/>
      <c r="I1804" s="460"/>
    </row>
    <row r="1805" spans="1:15" s="146" customFormat="1" thickBot="1" x14ac:dyDescent="0.3">
      <c r="A1805" s="155"/>
      <c r="B1805" s="144"/>
      <c r="C1805" s="145"/>
      <c r="D1805" s="145"/>
      <c r="E1805" s="145"/>
      <c r="F1805" s="145"/>
      <c r="G1805" s="145"/>
      <c r="L1805" s="186"/>
      <c r="M1805" s="129"/>
      <c r="N1805" s="130"/>
      <c r="O1805" s="129"/>
    </row>
    <row r="1806" spans="1:15" ht="13.5" customHeight="1" x14ac:dyDescent="0.25">
      <c r="A1806" s="155"/>
      <c r="B1806" s="147"/>
      <c r="C1806" s="467" t="s">
        <v>223</v>
      </c>
      <c r="D1806" s="468"/>
      <c r="E1806" s="468"/>
      <c r="F1806" s="468"/>
      <c r="G1806" s="468"/>
      <c r="H1806" s="469"/>
    </row>
    <row r="1807" spans="1:15" ht="20.100000000000001" customHeight="1" x14ac:dyDescent="0.25">
      <c r="A1807" s="155"/>
      <c r="C1807" s="148" t="s">
        <v>202</v>
      </c>
      <c r="D1807" s="149" t="s">
        <v>203</v>
      </c>
      <c r="E1807" s="149" t="s">
        <v>204</v>
      </c>
      <c r="F1807" s="149" t="s">
        <v>205</v>
      </c>
      <c r="G1807" s="149" t="s">
        <v>206</v>
      </c>
      <c r="H1807" s="465" t="s">
        <v>222</v>
      </c>
    </row>
    <row r="1808" spans="1:15" ht="20.100000000000001" customHeight="1" x14ac:dyDescent="0.25">
      <c r="A1808" s="155"/>
      <c r="C1808" s="148" t="s">
        <v>207</v>
      </c>
      <c r="D1808" s="149" t="s">
        <v>208</v>
      </c>
      <c r="E1808" s="149" t="s">
        <v>209</v>
      </c>
      <c r="F1808" s="149" t="s">
        <v>210</v>
      </c>
      <c r="G1808" s="149" t="s">
        <v>219</v>
      </c>
      <c r="H1808" s="466"/>
    </row>
    <row r="1809" spans="1:15" ht="20.100000000000001" customHeight="1" thickBot="1" x14ac:dyDescent="0.3">
      <c r="A1809" s="155"/>
      <c r="C1809" s="150"/>
      <c r="D1809" s="151"/>
      <c r="E1809" s="152" t="s">
        <v>211</v>
      </c>
      <c r="F1809" s="153"/>
      <c r="G1809" s="188"/>
      <c r="H1809" s="154"/>
    </row>
    <row r="1810" spans="1:15" s="155" customFormat="1" thickBot="1" x14ac:dyDescent="0.3">
      <c r="C1810" s="156"/>
      <c r="D1810" s="157"/>
      <c r="E1810" s="158"/>
      <c r="F1810" s="157"/>
      <c r="G1810" s="157"/>
      <c r="H1810" s="157"/>
      <c r="L1810" s="187"/>
      <c r="M1810" s="179"/>
      <c r="N1810" s="180"/>
      <c r="O1810" s="179"/>
    </row>
    <row r="1811" spans="1:15" s="164" customFormat="1" ht="15" x14ac:dyDescent="0.25">
      <c r="A1811" s="155"/>
      <c r="B1811" s="159" t="s">
        <v>212</v>
      </c>
      <c r="C1811" s="160"/>
      <c r="D1811" s="161"/>
      <c r="E1811" s="162"/>
      <c r="F1811" s="161"/>
      <c r="G1811" s="161"/>
      <c r="H1811" s="161"/>
      <c r="I1811" s="163"/>
      <c r="J1811" s="155"/>
      <c r="L1811" s="178"/>
      <c r="M1811" s="179"/>
      <c r="N1811" s="180"/>
      <c r="O1811" s="179"/>
    </row>
    <row r="1812" spans="1:15" s="164" customFormat="1" ht="15" customHeight="1" x14ac:dyDescent="0.25">
      <c r="A1812" s="255"/>
      <c r="B1812" s="440"/>
      <c r="C1812" s="441"/>
      <c r="D1812" s="441"/>
      <c r="E1812" s="441"/>
      <c r="F1812" s="441"/>
      <c r="G1812" s="441"/>
      <c r="H1812" s="441"/>
      <c r="I1812" s="442"/>
      <c r="J1812" s="155"/>
      <c r="L1812" s="178"/>
      <c r="M1812" s="179"/>
      <c r="N1812" s="180"/>
      <c r="O1812" s="179"/>
    </row>
    <row r="1813" spans="1:15" s="164" customFormat="1" ht="15" customHeight="1" x14ac:dyDescent="0.25">
      <c r="A1813" s="255"/>
      <c r="B1813" s="440"/>
      <c r="C1813" s="441"/>
      <c r="D1813" s="441"/>
      <c r="E1813" s="441"/>
      <c r="F1813" s="441"/>
      <c r="G1813" s="441"/>
      <c r="H1813" s="441"/>
      <c r="I1813" s="442"/>
      <c r="J1813" s="155"/>
      <c r="L1813" s="178"/>
      <c r="M1813" s="179"/>
      <c r="N1813" s="180"/>
      <c r="O1813" s="179"/>
    </row>
    <row r="1814" spans="1:15" s="164" customFormat="1" ht="15" customHeight="1" x14ac:dyDescent="0.25">
      <c r="A1814" s="255"/>
      <c r="B1814" s="440"/>
      <c r="C1814" s="441"/>
      <c r="D1814" s="441"/>
      <c r="E1814" s="441"/>
      <c r="F1814" s="441"/>
      <c r="G1814" s="441"/>
      <c r="H1814" s="441"/>
      <c r="I1814" s="442"/>
      <c r="J1814" s="155"/>
      <c r="L1814" s="178"/>
      <c r="M1814" s="179"/>
      <c r="N1814" s="180"/>
      <c r="O1814" s="179"/>
    </row>
    <row r="1815" spans="1:15" s="164" customFormat="1" ht="15" customHeight="1" x14ac:dyDescent="0.25">
      <c r="A1815" s="255"/>
      <c r="B1815" s="440"/>
      <c r="C1815" s="441"/>
      <c r="D1815" s="441"/>
      <c r="E1815" s="441"/>
      <c r="F1815" s="441"/>
      <c r="G1815" s="441"/>
      <c r="H1815" s="441"/>
      <c r="I1815" s="442"/>
      <c r="J1815" s="155"/>
      <c r="L1815" s="178"/>
      <c r="M1815" s="179"/>
      <c r="N1815" s="180"/>
      <c r="O1815" s="179"/>
    </row>
    <row r="1816" spans="1:15" s="164" customFormat="1" ht="12.75" customHeight="1" x14ac:dyDescent="0.25">
      <c r="A1816" s="255"/>
      <c r="B1816" s="443"/>
      <c r="C1816" s="444"/>
      <c r="D1816" s="444"/>
      <c r="E1816" s="444"/>
      <c r="F1816" s="444"/>
      <c r="G1816" s="444"/>
      <c r="H1816" s="444"/>
      <c r="I1816" s="445"/>
      <c r="J1816" s="155"/>
      <c r="L1816" s="178"/>
      <c r="M1816" s="179"/>
      <c r="N1816" s="180"/>
      <c r="O1816" s="179"/>
    </row>
    <row r="1817" spans="1:15" s="164" customFormat="1" ht="15" x14ac:dyDescent="0.25">
      <c r="A1817" s="155"/>
      <c r="B1817" s="167" t="s">
        <v>213</v>
      </c>
      <c r="C1817" s="168"/>
      <c r="D1817" s="169"/>
      <c r="E1817" s="170"/>
      <c r="F1817" s="169"/>
      <c r="G1817" s="169"/>
      <c r="H1817" s="169"/>
      <c r="I1817" s="171"/>
      <c r="J1817" s="155"/>
      <c r="L1817" s="178"/>
      <c r="M1817" s="179"/>
      <c r="N1817" s="180"/>
      <c r="O1817" s="179"/>
    </row>
    <row r="1818" spans="1:15" s="164" customFormat="1" ht="12.75" customHeight="1" x14ac:dyDescent="0.25">
      <c r="A1818" s="255"/>
      <c r="B1818" s="440"/>
      <c r="C1818" s="441"/>
      <c r="D1818" s="441"/>
      <c r="E1818" s="441"/>
      <c r="F1818" s="441"/>
      <c r="G1818" s="441"/>
      <c r="H1818" s="441"/>
      <c r="I1818" s="442"/>
      <c r="J1818" s="155"/>
      <c r="L1818" s="178"/>
      <c r="M1818" s="179"/>
      <c r="N1818" s="180"/>
      <c r="O1818" s="179"/>
    </row>
    <row r="1819" spans="1:15" s="164" customFormat="1" ht="12.75" customHeight="1" x14ac:dyDescent="0.25">
      <c r="A1819" s="255"/>
      <c r="B1819" s="440"/>
      <c r="C1819" s="441"/>
      <c r="D1819" s="441"/>
      <c r="E1819" s="441"/>
      <c r="F1819" s="441"/>
      <c r="G1819" s="441"/>
      <c r="H1819" s="441"/>
      <c r="I1819" s="442"/>
      <c r="J1819" s="155"/>
      <c r="L1819" s="178"/>
      <c r="M1819" s="179"/>
      <c r="N1819" s="180"/>
      <c r="O1819" s="179"/>
    </row>
    <row r="1820" spans="1:15" s="164" customFormat="1" ht="12.75" customHeight="1" x14ac:dyDescent="0.25">
      <c r="A1820" s="255"/>
      <c r="B1820" s="440"/>
      <c r="C1820" s="441"/>
      <c r="D1820" s="441"/>
      <c r="E1820" s="441"/>
      <c r="F1820" s="441"/>
      <c r="G1820" s="441"/>
      <c r="H1820" s="441"/>
      <c r="I1820" s="442"/>
      <c r="J1820" s="155"/>
      <c r="L1820" s="178"/>
      <c r="M1820" s="179"/>
      <c r="N1820" s="180"/>
      <c r="O1820" s="179"/>
    </row>
    <row r="1821" spans="1:15" s="164" customFormat="1" ht="12.75" customHeight="1" x14ac:dyDescent="0.25">
      <c r="A1821" s="255"/>
      <c r="B1821" s="440"/>
      <c r="C1821" s="441"/>
      <c r="D1821" s="441"/>
      <c r="E1821" s="441"/>
      <c r="F1821" s="441"/>
      <c r="G1821" s="441"/>
      <c r="H1821" s="441"/>
      <c r="I1821" s="442"/>
      <c r="J1821" s="155"/>
      <c r="L1821" s="178"/>
      <c r="M1821" s="179"/>
      <c r="N1821" s="180"/>
      <c r="O1821" s="179"/>
    </row>
    <row r="1822" spans="1:15" s="164" customFormat="1" ht="12.75" customHeight="1" x14ac:dyDescent="0.25">
      <c r="A1822" s="255"/>
      <c r="B1822" s="443"/>
      <c r="C1822" s="444"/>
      <c r="D1822" s="444"/>
      <c r="E1822" s="444"/>
      <c r="F1822" s="444"/>
      <c r="G1822" s="444"/>
      <c r="H1822" s="444"/>
      <c r="I1822" s="445"/>
      <c r="J1822" s="155"/>
      <c r="L1822" s="178"/>
      <c r="M1822" s="179"/>
      <c r="N1822" s="180"/>
      <c r="O1822" s="179"/>
    </row>
    <row r="1823" spans="1:15" s="164" customFormat="1" ht="12.75" customHeight="1" x14ac:dyDescent="0.3">
      <c r="A1823" s="155"/>
      <c r="B1823" s="167" t="s">
        <v>214</v>
      </c>
      <c r="C1823" s="168"/>
      <c r="D1823" s="169"/>
      <c r="E1823" s="170"/>
      <c r="F1823" s="169"/>
      <c r="G1823" s="169"/>
      <c r="H1823" s="169"/>
      <c r="I1823" s="171"/>
      <c r="J1823" s="155"/>
      <c r="L1823" s="178"/>
      <c r="M1823" s="179"/>
      <c r="N1823" s="180"/>
      <c r="O1823" s="179"/>
    </row>
    <row r="1824" spans="1:15" s="164" customFormat="1" ht="12.75" customHeight="1" x14ac:dyDescent="0.25">
      <c r="A1824" s="255"/>
      <c r="B1824" s="440"/>
      <c r="C1824" s="441"/>
      <c r="D1824" s="441"/>
      <c r="E1824" s="441"/>
      <c r="F1824" s="441"/>
      <c r="G1824" s="441"/>
      <c r="H1824" s="441"/>
      <c r="I1824" s="442"/>
      <c r="J1824" s="155"/>
      <c r="L1824" s="178"/>
      <c r="M1824" s="179"/>
      <c r="N1824" s="180"/>
      <c r="O1824" s="179"/>
    </row>
    <row r="1825" spans="1:15" s="164" customFormat="1" ht="12.75" customHeight="1" x14ac:dyDescent="0.25">
      <c r="A1825" s="255"/>
      <c r="B1825" s="440"/>
      <c r="C1825" s="441"/>
      <c r="D1825" s="441"/>
      <c r="E1825" s="441"/>
      <c r="F1825" s="441"/>
      <c r="G1825" s="441"/>
      <c r="H1825" s="441"/>
      <c r="I1825" s="442"/>
      <c r="J1825" s="155"/>
      <c r="L1825" s="178"/>
      <c r="M1825" s="179"/>
      <c r="N1825" s="180"/>
      <c r="O1825" s="179"/>
    </row>
    <row r="1826" spans="1:15" s="164" customFormat="1" ht="12.75" customHeight="1" x14ac:dyDescent="0.25">
      <c r="A1826" s="255"/>
      <c r="B1826" s="440"/>
      <c r="C1826" s="441"/>
      <c r="D1826" s="441"/>
      <c r="E1826" s="441"/>
      <c r="F1826" s="441"/>
      <c r="G1826" s="441"/>
      <c r="H1826" s="441"/>
      <c r="I1826" s="442"/>
      <c r="J1826" s="155"/>
      <c r="L1826" s="178"/>
      <c r="M1826" s="179"/>
      <c r="N1826" s="180"/>
      <c r="O1826" s="179"/>
    </row>
    <row r="1827" spans="1:15" s="164" customFormat="1" ht="12.75" customHeight="1" x14ac:dyDescent="0.25">
      <c r="A1827" s="255"/>
      <c r="B1827" s="440"/>
      <c r="C1827" s="441"/>
      <c r="D1827" s="441"/>
      <c r="E1827" s="441"/>
      <c r="F1827" s="441"/>
      <c r="G1827" s="441"/>
      <c r="H1827" s="441"/>
      <c r="I1827" s="442"/>
      <c r="J1827" s="155"/>
      <c r="L1827" s="178"/>
      <c r="M1827" s="179"/>
      <c r="N1827" s="180"/>
      <c r="O1827" s="179"/>
    </row>
    <row r="1828" spans="1:15" s="164" customFormat="1" ht="12.75" customHeight="1" x14ac:dyDescent="0.25">
      <c r="A1828" s="255"/>
      <c r="B1828" s="443"/>
      <c r="C1828" s="444"/>
      <c r="D1828" s="444"/>
      <c r="E1828" s="444"/>
      <c r="F1828" s="444"/>
      <c r="G1828" s="444"/>
      <c r="H1828" s="444"/>
      <c r="I1828" s="445"/>
      <c r="J1828" s="155"/>
      <c r="L1828" s="178"/>
      <c r="M1828" s="179"/>
      <c r="N1828" s="180"/>
      <c r="O1828" s="179"/>
    </row>
    <row r="1829" spans="1:15" s="164" customFormat="1" ht="15" x14ac:dyDescent="0.25">
      <c r="A1829" s="155"/>
      <c r="B1829" s="173" t="s">
        <v>215</v>
      </c>
      <c r="C1829" s="174"/>
      <c r="D1829" s="174"/>
      <c r="E1829" s="174"/>
      <c r="F1829" s="174"/>
      <c r="G1829" s="174"/>
      <c r="H1829" s="174"/>
      <c r="I1829" s="175"/>
      <c r="J1829" s="155"/>
      <c r="L1829" s="178"/>
      <c r="M1829" s="179"/>
      <c r="N1829" s="180"/>
      <c r="O1829" s="179"/>
    </row>
    <row r="1830" spans="1:15" s="164" customFormat="1" ht="15" x14ac:dyDescent="0.25">
      <c r="A1830" s="155"/>
      <c r="B1830" s="176" t="s">
        <v>216</v>
      </c>
      <c r="C1830" s="168"/>
      <c r="D1830" s="169"/>
      <c r="E1830" s="170"/>
      <c r="F1830" s="169"/>
      <c r="G1830" s="169"/>
      <c r="H1830" s="169"/>
      <c r="I1830" s="171"/>
      <c r="J1830" s="155"/>
      <c r="L1830" s="178"/>
      <c r="M1830" s="179"/>
      <c r="N1830" s="180"/>
      <c r="O1830" s="179"/>
    </row>
    <row r="1831" spans="1:15" s="164" customFormat="1" ht="12.75" customHeight="1" x14ac:dyDescent="0.25">
      <c r="A1831" s="255"/>
      <c r="B1831" s="440"/>
      <c r="C1831" s="441"/>
      <c r="D1831" s="441"/>
      <c r="E1831" s="441"/>
      <c r="F1831" s="441"/>
      <c r="G1831" s="441"/>
      <c r="H1831" s="441"/>
      <c r="I1831" s="442"/>
      <c r="J1831" s="155"/>
      <c r="L1831" s="178"/>
      <c r="M1831" s="179"/>
      <c r="N1831" s="180"/>
      <c r="O1831" s="179"/>
    </row>
    <row r="1832" spans="1:15" s="164" customFormat="1" ht="12.75" customHeight="1" x14ac:dyDescent="0.25">
      <c r="A1832" s="255"/>
      <c r="B1832" s="440"/>
      <c r="C1832" s="441"/>
      <c r="D1832" s="441"/>
      <c r="E1832" s="441"/>
      <c r="F1832" s="441"/>
      <c r="G1832" s="441"/>
      <c r="H1832" s="441"/>
      <c r="I1832" s="442"/>
      <c r="J1832" s="155"/>
      <c r="L1832" s="178"/>
      <c r="M1832" s="179"/>
      <c r="N1832" s="180"/>
      <c r="O1832" s="179"/>
    </row>
    <row r="1833" spans="1:15" s="164" customFormat="1" ht="12.75" customHeight="1" x14ac:dyDescent="0.25">
      <c r="A1833" s="255"/>
      <c r="B1833" s="440"/>
      <c r="C1833" s="441"/>
      <c r="D1833" s="441"/>
      <c r="E1833" s="441"/>
      <c r="F1833" s="441"/>
      <c r="G1833" s="441"/>
      <c r="H1833" s="441"/>
      <c r="I1833" s="442"/>
      <c r="J1833" s="155"/>
      <c r="L1833" s="178"/>
      <c r="M1833" s="179"/>
      <c r="N1833" s="180"/>
      <c r="O1833" s="179"/>
    </row>
    <row r="1834" spans="1:15" s="164" customFormat="1" ht="12.75" customHeight="1" x14ac:dyDescent="0.25">
      <c r="A1834" s="255"/>
      <c r="B1834" s="440"/>
      <c r="C1834" s="441"/>
      <c r="D1834" s="441"/>
      <c r="E1834" s="441"/>
      <c r="F1834" s="441"/>
      <c r="G1834" s="441"/>
      <c r="H1834" s="441"/>
      <c r="I1834" s="442"/>
      <c r="J1834" s="155"/>
      <c r="L1834" s="178"/>
      <c r="M1834" s="179"/>
      <c r="N1834" s="180"/>
      <c r="O1834" s="179"/>
    </row>
    <row r="1835" spans="1:15" s="164" customFormat="1" ht="12.75" customHeight="1" x14ac:dyDescent="0.25">
      <c r="A1835" s="255"/>
      <c r="B1835" s="443"/>
      <c r="C1835" s="444"/>
      <c r="D1835" s="444"/>
      <c r="E1835" s="444"/>
      <c r="F1835" s="444"/>
      <c r="G1835" s="444"/>
      <c r="H1835" s="444"/>
      <c r="I1835" s="445"/>
      <c r="J1835" s="155"/>
      <c r="L1835" s="178"/>
      <c r="M1835" s="179"/>
      <c r="N1835" s="180"/>
      <c r="O1835" s="179"/>
    </row>
    <row r="1836" spans="1:15" s="164" customFormat="1" ht="12.75" customHeight="1" x14ac:dyDescent="0.25">
      <c r="A1836" s="155"/>
      <c r="B1836" s="181" t="s">
        <v>217</v>
      </c>
      <c r="C1836" s="168"/>
      <c r="D1836" s="169"/>
      <c r="E1836" s="170"/>
      <c r="F1836" s="169"/>
      <c r="G1836" s="169"/>
      <c r="H1836" s="169"/>
      <c r="I1836" s="171"/>
      <c r="J1836" s="155"/>
      <c r="L1836" s="178"/>
      <c r="M1836" s="179"/>
      <c r="N1836" s="180"/>
      <c r="O1836" s="179"/>
    </row>
    <row r="1837" spans="1:15" s="164" customFormat="1" ht="12.75" customHeight="1" x14ac:dyDescent="0.25">
      <c r="A1837" s="255"/>
      <c r="B1837" s="440"/>
      <c r="C1837" s="441"/>
      <c r="D1837" s="441"/>
      <c r="E1837" s="441"/>
      <c r="F1837" s="441"/>
      <c r="G1837" s="441"/>
      <c r="H1837" s="441"/>
      <c r="I1837" s="442"/>
      <c r="J1837" s="155"/>
      <c r="L1837" s="178"/>
      <c r="M1837" s="179"/>
      <c r="N1837" s="180"/>
      <c r="O1837" s="179"/>
    </row>
    <row r="1838" spans="1:15" s="164" customFormat="1" ht="12.75" customHeight="1" x14ac:dyDescent="0.25">
      <c r="A1838" s="255"/>
      <c r="B1838" s="440"/>
      <c r="C1838" s="441"/>
      <c r="D1838" s="441"/>
      <c r="E1838" s="441"/>
      <c r="F1838" s="441"/>
      <c r="G1838" s="441"/>
      <c r="H1838" s="441"/>
      <c r="I1838" s="442"/>
      <c r="J1838" s="155"/>
      <c r="L1838" s="178"/>
      <c r="M1838" s="179"/>
      <c r="N1838" s="180"/>
      <c r="O1838" s="179"/>
    </row>
    <row r="1839" spans="1:15" s="164" customFormat="1" ht="12.75" customHeight="1" x14ac:dyDescent="0.25">
      <c r="A1839" s="255"/>
      <c r="B1839" s="440"/>
      <c r="C1839" s="441"/>
      <c r="D1839" s="441"/>
      <c r="E1839" s="441"/>
      <c r="F1839" s="441"/>
      <c r="G1839" s="441"/>
      <c r="H1839" s="441"/>
      <c r="I1839" s="442"/>
      <c r="J1839" s="155"/>
      <c r="L1839" s="178"/>
      <c r="M1839" s="179"/>
      <c r="N1839" s="180"/>
      <c r="O1839" s="179"/>
    </row>
    <row r="1840" spans="1:15" s="164" customFormat="1" ht="12.75" customHeight="1" x14ac:dyDescent="0.25">
      <c r="A1840" s="255"/>
      <c r="B1840" s="440"/>
      <c r="C1840" s="441"/>
      <c r="D1840" s="441"/>
      <c r="E1840" s="441"/>
      <c r="F1840" s="441"/>
      <c r="G1840" s="441"/>
      <c r="H1840" s="441"/>
      <c r="I1840" s="442"/>
      <c r="J1840" s="155"/>
      <c r="L1840" s="178"/>
      <c r="M1840" s="179"/>
      <c r="N1840" s="180"/>
      <c r="O1840" s="179"/>
    </row>
    <row r="1841" spans="1:15" s="164" customFormat="1" ht="12.75" customHeight="1" x14ac:dyDescent="0.25">
      <c r="A1841" s="255"/>
      <c r="B1841" s="443"/>
      <c r="C1841" s="444"/>
      <c r="D1841" s="444"/>
      <c r="E1841" s="444"/>
      <c r="F1841" s="444"/>
      <c r="G1841" s="444"/>
      <c r="H1841" s="444"/>
      <c r="I1841" s="445"/>
      <c r="J1841" s="155"/>
      <c r="L1841" s="178"/>
      <c r="M1841" s="179"/>
      <c r="N1841" s="180"/>
      <c r="O1841" s="179"/>
    </row>
    <row r="1842" spans="1:15" s="164" customFormat="1" ht="12.75" customHeight="1" x14ac:dyDescent="0.25">
      <c r="A1842" s="155"/>
      <c r="B1842" s="167" t="s">
        <v>218</v>
      </c>
      <c r="C1842" s="168"/>
      <c r="D1842" s="169"/>
      <c r="E1842" s="170"/>
      <c r="F1842" s="169"/>
      <c r="G1842" s="169"/>
      <c r="H1842" s="169"/>
      <c r="I1842" s="171"/>
      <c r="J1842" s="155"/>
      <c r="L1842" s="178"/>
      <c r="M1842" s="179"/>
      <c r="N1842" s="180"/>
      <c r="O1842" s="179"/>
    </row>
    <row r="1843" spans="1:15" s="164" customFormat="1" ht="12.75" customHeight="1" x14ac:dyDescent="0.25">
      <c r="A1843" s="255"/>
      <c r="B1843" s="440"/>
      <c r="C1843" s="441"/>
      <c r="D1843" s="441"/>
      <c r="E1843" s="441"/>
      <c r="F1843" s="441"/>
      <c r="G1843" s="441"/>
      <c r="H1843" s="441"/>
      <c r="I1843" s="442"/>
      <c r="J1843" s="155"/>
      <c r="L1843" s="178"/>
      <c r="M1843" s="179"/>
      <c r="N1843" s="180"/>
      <c r="O1843" s="179"/>
    </row>
    <row r="1844" spans="1:15" s="164" customFormat="1" ht="12.75" customHeight="1" x14ac:dyDescent="0.25">
      <c r="A1844" s="255"/>
      <c r="B1844" s="440"/>
      <c r="C1844" s="441"/>
      <c r="D1844" s="441"/>
      <c r="E1844" s="441"/>
      <c r="F1844" s="441"/>
      <c r="G1844" s="441"/>
      <c r="H1844" s="441"/>
      <c r="I1844" s="442"/>
      <c r="J1844" s="155"/>
      <c r="L1844" s="178"/>
      <c r="M1844" s="179"/>
      <c r="N1844" s="180"/>
      <c r="O1844" s="179"/>
    </row>
    <row r="1845" spans="1:15" s="164" customFormat="1" ht="12.75" customHeight="1" x14ac:dyDescent="0.25">
      <c r="A1845" s="255"/>
      <c r="B1845" s="440"/>
      <c r="C1845" s="441"/>
      <c r="D1845" s="441"/>
      <c r="E1845" s="441"/>
      <c r="F1845" s="441"/>
      <c r="G1845" s="441"/>
      <c r="H1845" s="441"/>
      <c r="I1845" s="442"/>
      <c r="J1845" s="155"/>
      <c r="L1845" s="178"/>
      <c r="M1845" s="179"/>
      <c r="N1845" s="180"/>
      <c r="O1845" s="179"/>
    </row>
    <row r="1846" spans="1:15" s="164" customFormat="1" ht="12.75" customHeight="1" x14ac:dyDescent="0.25">
      <c r="A1846" s="255"/>
      <c r="B1846" s="440"/>
      <c r="C1846" s="441"/>
      <c r="D1846" s="441"/>
      <c r="E1846" s="441"/>
      <c r="F1846" s="441"/>
      <c r="G1846" s="441"/>
      <c r="H1846" s="441"/>
      <c r="I1846" s="442"/>
      <c r="J1846" s="155"/>
      <c r="L1846" s="178"/>
      <c r="M1846" s="179"/>
      <c r="N1846" s="180"/>
      <c r="O1846" s="179"/>
    </row>
    <row r="1847" spans="1:15" s="164" customFormat="1" ht="13.5" customHeight="1" thickBot="1" x14ac:dyDescent="0.3">
      <c r="A1847" s="255"/>
      <c r="B1847" s="446"/>
      <c r="C1847" s="447"/>
      <c r="D1847" s="447"/>
      <c r="E1847" s="447"/>
      <c r="F1847" s="447"/>
      <c r="G1847" s="447"/>
      <c r="H1847" s="447"/>
      <c r="I1847" s="448"/>
      <c r="J1847" s="155"/>
      <c r="L1847" s="178"/>
      <c r="M1847" s="179"/>
      <c r="N1847" s="180"/>
      <c r="O1847" s="179"/>
    </row>
    <row r="1848" spans="1:15" s="164" customFormat="1" ht="15" x14ac:dyDescent="0.25">
      <c r="A1848" s="155"/>
      <c r="B1848" s="182"/>
      <c r="C1848" s="168"/>
      <c r="D1848" s="169"/>
      <c r="E1848" s="170"/>
      <c r="F1848" s="169"/>
      <c r="G1848" s="169"/>
      <c r="H1848" s="169"/>
      <c r="J1848" s="155"/>
      <c r="L1848" s="178"/>
      <c r="M1848" s="179"/>
      <c r="N1848" s="180"/>
      <c r="O1848" s="179"/>
    </row>
    <row r="1849" spans="1:15" x14ac:dyDescent="0.25">
      <c r="A1849" s="155"/>
      <c r="G1849" s="127" t="str">
        <f>IF('F0 Etat des lieux '!$C$13="","",'F0 Etat des lieux '!$C$13)</f>
        <v/>
      </c>
    </row>
    <row r="1850" spans="1:15" x14ac:dyDescent="0.25">
      <c r="A1850" s="155"/>
      <c r="G1850" s="127" t="str">
        <f>IF('F0 Etat des lieux '!$C$14="","",'F0 Etat des lieux '!$C$14)</f>
        <v/>
      </c>
    </row>
    <row r="1851" spans="1:15" x14ac:dyDescent="0.25">
      <c r="A1851" s="155"/>
    </row>
    <row r="1852" spans="1:15" x14ac:dyDescent="0.25">
      <c r="A1852" s="155"/>
    </row>
    <row r="1853" spans="1:15" ht="15.75" x14ac:dyDescent="0.25">
      <c r="A1853" s="155"/>
      <c r="D1853" s="452" t="s">
        <v>200</v>
      </c>
      <c r="E1853" s="453"/>
      <c r="F1853" s="453"/>
      <c r="G1853" s="453"/>
      <c r="H1853" s="453"/>
      <c r="I1853" s="454"/>
      <c r="N1853" s="183"/>
      <c r="O1853" s="184"/>
    </row>
    <row r="1854" spans="1:15" x14ac:dyDescent="0.25">
      <c r="A1854" s="155"/>
      <c r="B1854" s="126">
        <f>B1798+1</f>
        <v>34</v>
      </c>
      <c r="D1854" s="137"/>
      <c r="E1854" s="138"/>
      <c r="F1854" s="138"/>
      <c r="G1854" s="138"/>
      <c r="H1854" s="138"/>
      <c r="I1854" s="139"/>
    </row>
    <row r="1855" spans="1:15" x14ac:dyDescent="0.25">
      <c r="A1855" s="155"/>
      <c r="D1855" s="140" t="str">
        <f>"Fiche action n° "&amp;B1854</f>
        <v>Fiche action n° 34</v>
      </c>
      <c r="E1855" s="138"/>
      <c r="F1855" s="138"/>
      <c r="G1855" s="138"/>
      <c r="H1855" s="138"/>
      <c r="I1855" s="139"/>
    </row>
    <row r="1856" spans="1:15" ht="15.75" x14ac:dyDescent="0.25">
      <c r="A1856" s="155"/>
      <c r="D1856" s="141" t="s">
        <v>201</v>
      </c>
      <c r="E1856" s="455" t="str">
        <f>IF(ISNA(VLOOKUP(D1855,'F2 Objectifs'!$A$1:$F$82,2,FALSE)),"",VLOOKUP(D1855,'F2 Objectifs'!$A$1:$F$82,2,FALSE))</f>
        <v/>
      </c>
      <c r="F1856" s="455"/>
      <c r="G1856" s="455"/>
      <c r="H1856" s="455"/>
      <c r="I1856" s="456"/>
    </row>
    <row r="1857" spans="1:15" ht="13.5" thickBot="1" x14ac:dyDescent="0.3">
      <c r="A1857" s="155"/>
    </row>
    <row r="1858" spans="1:15" ht="20.100000000000001" customHeight="1" x14ac:dyDescent="0.25">
      <c r="A1858" s="155"/>
      <c r="B1858" s="449" t="str">
        <f>IF(ISNA(VLOOKUP(D1855,'F2 Objectifs'!$A$1:$F$82,3,FALSE)),"",VLOOKUP(D1855,'F2 Objectifs'!$A$1:$F$82,3,FALSE))</f>
        <v/>
      </c>
      <c r="C1858" s="450"/>
      <c r="D1858" s="450"/>
      <c r="E1858" s="450"/>
      <c r="F1858" s="450"/>
      <c r="G1858" s="450"/>
      <c r="H1858" s="450"/>
      <c r="I1858" s="451"/>
    </row>
    <row r="1859" spans="1:15" ht="20.100000000000001" customHeight="1" x14ac:dyDescent="0.25">
      <c r="A1859" s="155"/>
      <c r="B1859" s="142" t="s">
        <v>220</v>
      </c>
      <c r="C1859" s="457" t="str">
        <f>IF(ISNA(VLOOKUP(D1855,'F2 Objectifs'!$A$1:$F$82,4,FALSE)),"",VLOOKUP(D1855,'F2 Objectifs'!$A$1:$F$82,4,FALSE))</f>
        <v/>
      </c>
      <c r="D1859" s="457"/>
      <c r="E1859" s="457"/>
      <c r="F1859" s="457"/>
      <c r="G1859" s="457"/>
      <c r="H1859" s="457"/>
      <c r="I1859" s="458"/>
    </row>
    <row r="1860" spans="1:15" ht="20.100000000000001" customHeight="1" thickBot="1" x14ac:dyDescent="0.3">
      <c r="A1860" s="155"/>
      <c r="B1860" s="143" t="s">
        <v>221</v>
      </c>
      <c r="C1860" s="459" t="str">
        <f>IF(ISNA(VLOOKUP(D1855,'F2 Objectifs'!$A$1:$F$82,5,FALSE)),"",VLOOKUP(D1855,'F2 Objectifs'!$A$1:$F$82,5,FALSE))</f>
        <v/>
      </c>
      <c r="D1860" s="459"/>
      <c r="E1860" s="459"/>
      <c r="F1860" s="459"/>
      <c r="G1860" s="459"/>
      <c r="H1860" s="459"/>
      <c r="I1860" s="460"/>
    </row>
    <row r="1861" spans="1:15" s="146" customFormat="1" thickBot="1" x14ac:dyDescent="0.3">
      <c r="A1861" s="155"/>
      <c r="B1861" s="144"/>
      <c r="C1861" s="145"/>
      <c r="D1861" s="145"/>
      <c r="E1861" s="145"/>
      <c r="F1861" s="145"/>
      <c r="G1861" s="145"/>
      <c r="L1861" s="186"/>
      <c r="M1861" s="129"/>
      <c r="N1861" s="130"/>
      <c r="O1861" s="129"/>
    </row>
    <row r="1862" spans="1:15" ht="13.5" customHeight="1" x14ac:dyDescent="0.25">
      <c r="A1862" s="155"/>
      <c r="B1862" s="147"/>
      <c r="C1862" s="467" t="s">
        <v>223</v>
      </c>
      <c r="D1862" s="468"/>
      <c r="E1862" s="468"/>
      <c r="F1862" s="468"/>
      <c r="G1862" s="468"/>
      <c r="H1862" s="469"/>
    </row>
    <row r="1863" spans="1:15" ht="20.100000000000001" customHeight="1" x14ac:dyDescent="0.25">
      <c r="A1863" s="155"/>
      <c r="C1863" s="148" t="s">
        <v>202</v>
      </c>
      <c r="D1863" s="149" t="s">
        <v>203</v>
      </c>
      <c r="E1863" s="149" t="s">
        <v>204</v>
      </c>
      <c r="F1863" s="149" t="s">
        <v>205</v>
      </c>
      <c r="G1863" s="149" t="s">
        <v>206</v>
      </c>
      <c r="H1863" s="465" t="s">
        <v>222</v>
      </c>
    </row>
    <row r="1864" spans="1:15" ht="20.100000000000001" customHeight="1" x14ac:dyDescent="0.25">
      <c r="A1864" s="155"/>
      <c r="C1864" s="148" t="s">
        <v>207</v>
      </c>
      <c r="D1864" s="149" t="s">
        <v>208</v>
      </c>
      <c r="E1864" s="149" t="s">
        <v>209</v>
      </c>
      <c r="F1864" s="149" t="s">
        <v>210</v>
      </c>
      <c r="G1864" s="149" t="s">
        <v>219</v>
      </c>
      <c r="H1864" s="466"/>
    </row>
    <row r="1865" spans="1:15" ht="20.100000000000001" customHeight="1" thickBot="1" x14ac:dyDescent="0.3">
      <c r="A1865" s="155"/>
      <c r="C1865" s="150"/>
      <c r="D1865" s="151"/>
      <c r="E1865" s="152" t="s">
        <v>211</v>
      </c>
      <c r="F1865" s="153"/>
      <c r="G1865" s="188"/>
      <c r="H1865" s="154"/>
    </row>
    <row r="1866" spans="1:15" s="155" customFormat="1" thickBot="1" x14ac:dyDescent="0.3">
      <c r="C1866" s="156"/>
      <c r="D1866" s="157"/>
      <c r="E1866" s="158"/>
      <c r="F1866" s="157"/>
      <c r="G1866" s="157"/>
      <c r="H1866" s="157"/>
      <c r="L1866" s="187"/>
      <c r="M1866" s="179"/>
      <c r="N1866" s="180"/>
      <c r="O1866" s="179"/>
    </row>
    <row r="1867" spans="1:15" s="164" customFormat="1" ht="15" x14ac:dyDescent="0.25">
      <c r="A1867" s="155"/>
      <c r="B1867" s="159" t="s">
        <v>212</v>
      </c>
      <c r="C1867" s="160"/>
      <c r="D1867" s="161"/>
      <c r="E1867" s="162"/>
      <c r="F1867" s="161"/>
      <c r="G1867" s="161"/>
      <c r="H1867" s="161"/>
      <c r="I1867" s="163"/>
      <c r="J1867" s="155"/>
      <c r="L1867" s="178"/>
      <c r="M1867" s="179"/>
      <c r="N1867" s="180"/>
      <c r="O1867" s="179"/>
    </row>
    <row r="1868" spans="1:15" s="164" customFormat="1" ht="15" customHeight="1" x14ac:dyDescent="0.25">
      <c r="A1868" s="255"/>
      <c r="B1868" s="440"/>
      <c r="C1868" s="441"/>
      <c r="D1868" s="441"/>
      <c r="E1868" s="441"/>
      <c r="F1868" s="441"/>
      <c r="G1868" s="441"/>
      <c r="H1868" s="441"/>
      <c r="I1868" s="442"/>
      <c r="J1868" s="155"/>
      <c r="L1868" s="178"/>
      <c r="M1868" s="179"/>
      <c r="N1868" s="180"/>
      <c r="O1868" s="179"/>
    </row>
    <row r="1869" spans="1:15" s="164" customFormat="1" ht="15" customHeight="1" x14ac:dyDescent="0.25">
      <c r="A1869" s="255"/>
      <c r="B1869" s="440"/>
      <c r="C1869" s="441"/>
      <c r="D1869" s="441"/>
      <c r="E1869" s="441"/>
      <c r="F1869" s="441"/>
      <c r="G1869" s="441"/>
      <c r="H1869" s="441"/>
      <c r="I1869" s="442"/>
      <c r="J1869" s="155"/>
      <c r="L1869" s="178"/>
      <c r="M1869" s="179"/>
      <c r="N1869" s="180"/>
      <c r="O1869" s="179"/>
    </row>
    <row r="1870" spans="1:15" s="164" customFormat="1" ht="15" customHeight="1" x14ac:dyDescent="0.25">
      <c r="A1870" s="255"/>
      <c r="B1870" s="440"/>
      <c r="C1870" s="441"/>
      <c r="D1870" s="441"/>
      <c r="E1870" s="441"/>
      <c r="F1870" s="441"/>
      <c r="G1870" s="441"/>
      <c r="H1870" s="441"/>
      <c r="I1870" s="442"/>
      <c r="J1870" s="155"/>
      <c r="L1870" s="178"/>
      <c r="M1870" s="179"/>
      <c r="N1870" s="180"/>
      <c r="O1870" s="179"/>
    </row>
    <row r="1871" spans="1:15" s="164" customFormat="1" ht="15" customHeight="1" x14ac:dyDescent="0.25">
      <c r="A1871" s="255"/>
      <c r="B1871" s="440"/>
      <c r="C1871" s="441"/>
      <c r="D1871" s="441"/>
      <c r="E1871" s="441"/>
      <c r="F1871" s="441"/>
      <c r="G1871" s="441"/>
      <c r="H1871" s="441"/>
      <c r="I1871" s="442"/>
      <c r="J1871" s="155"/>
      <c r="L1871" s="178"/>
      <c r="M1871" s="179"/>
      <c r="N1871" s="180"/>
      <c r="O1871" s="179"/>
    </row>
    <row r="1872" spans="1:15" s="164" customFormat="1" ht="12.75" customHeight="1" x14ac:dyDescent="0.25">
      <c r="A1872" s="255"/>
      <c r="B1872" s="443"/>
      <c r="C1872" s="444"/>
      <c r="D1872" s="444"/>
      <c r="E1872" s="444"/>
      <c r="F1872" s="444"/>
      <c r="G1872" s="444"/>
      <c r="H1872" s="444"/>
      <c r="I1872" s="445"/>
      <c r="J1872" s="155"/>
      <c r="L1872" s="178"/>
      <c r="M1872" s="179"/>
      <c r="N1872" s="180"/>
      <c r="O1872" s="179"/>
    </row>
    <row r="1873" spans="1:15" s="164" customFormat="1" ht="15" x14ac:dyDescent="0.25">
      <c r="A1873" s="155"/>
      <c r="B1873" s="167" t="s">
        <v>213</v>
      </c>
      <c r="C1873" s="168"/>
      <c r="D1873" s="169"/>
      <c r="E1873" s="170"/>
      <c r="F1873" s="169"/>
      <c r="G1873" s="169"/>
      <c r="H1873" s="169"/>
      <c r="I1873" s="171"/>
      <c r="J1873" s="155"/>
      <c r="L1873" s="178"/>
      <c r="M1873" s="179"/>
      <c r="N1873" s="180"/>
      <c r="O1873" s="179"/>
    </row>
    <row r="1874" spans="1:15" s="164" customFormat="1" ht="12.75" customHeight="1" x14ac:dyDescent="0.25">
      <c r="A1874" s="255"/>
      <c r="B1874" s="440"/>
      <c r="C1874" s="441"/>
      <c r="D1874" s="441"/>
      <c r="E1874" s="441"/>
      <c r="F1874" s="441"/>
      <c r="G1874" s="441"/>
      <c r="H1874" s="441"/>
      <c r="I1874" s="442"/>
      <c r="J1874" s="155"/>
      <c r="L1874" s="178"/>
      <c r="M1874" s="179"/>
      <c r="N1874" s="180"/>
      <c r="O1874" s="179"/>
    </row>
    <row r="1875" spans="1:15" s="164" customFormat="1" ht="12.75" customHeight="1" x14ac:dyDescent="0.25">
      <c r="A1875" s="255"/>
      <c r="B1875" s="440"/>
      <c r="C1875" s="441"/>
      <c r="D1875" s="441"/>
      <c r="E1875" s="441"/>
      <c r="F1875" s="441"/>
      <c r="G1875" s="441"/>
      <c r="H1875" s="441"/>
      <c r="I1875" s="442"/>
      <c r="J1875" s="155"/>
      <c r="L1875" s="178"/>
      <c r="M1875" s="179"/>
      <c r="N1875" s="180"/>
      <c r="O1875" s="179"/>
    </row>
    <row r="1876" spans="1:15" s="164" customFormat="1" ht="12.75" customHeight="1" x14ac:dyDescent="0.25">
      <c r="A1876" s="255"/>
      <c r="B1876" s="440"/>
      <c r="C1876" s="441"/>
      <c r="D1876" s="441"/>
      <c r="E1876" s="441"/>
      <c r="F1876" s="441"/>
      <c r="G1876" s="441"/>
      <c r="H1876" s="441"/>
      <c r="I1876" s="442"/>
      <c r="J1876" s="155"/>
      <c r="L1876" s="178"/>
      <c r="M1876" s="179"/>
      <c r="N1876" s="180"/>
      <c r="O1876" s="179"/>
    </row>
    <row r="1877" spans="1:15" s="164" customFormat="1" ht="12.75" customHeight="1" x14ac:dyDescent="0.25">
      <c r="A1877" s="255"/>
      <c r="B1877" s="440"/>
      <c r="C1877" s="441"/>
      <c r="D1877" s="441"/>
      <c r="E1877" s="441"/>
      <c r="F1877" s="441"/>
      <c r="G1877" s="441"/>
      <c r="H1877" s="441"/>
      <c r="I1877" s="442"/>
      <c r="J1877" s="155"/>
      <c r="L1877" s="178"/>
      <c r="M1877" s="179"/>
      <c r="N1877" s="180"/>
      <c r="O1877" s="179"/>
    </row>
    <row r="1878" spans="1:15" s="164" customFormat="1" ht="12.75" customHeight="1" x14ac:dyDescent="0.25">
      <c r="A1878" s="255"/>
      <c r="B1878" s="443"/>
      <c r="C1878" s="444"/>
      <c r="D1878" s="444"/>
      <c r="E1878" s="444"/>
      <c r="F1878" s="444"/>
      <c r="G1878" s="444"/>
      <c r="H1878" s="444"/>
      <c r="I1878" s="445"/>
      <c r="J1878" s="155"/>
      <c r="L1878" s="178"/>
      <c r="M1878" s="179"/>
      <c r="N1878" s="180"/>
      <c r="O1878" s="179"/>
    </row>
    <row r="1879" spans="1:15" s="164" customFormat="1" ht="12.75" customHeight="1" x14ac:dyDescent="0.3">
      <c r="A1879" s="155"/>
      <c r="B1879" s="167" t="s">
        <v>214</v>
      </c>
      <c r="C1879" s="168"/>
      <c r="D1879" s="169"/>
      <c r="E1879" s="170"/>
      <c r="F1879" s="169"/>
      <c r="G1879" s="169"/>
      <c r="H1879" s="169"/>
      <c r="I1879" s="171"/>
      <c r="J1879" s="155"/>
      <c r="L1879" s="178"/>
      <c r="M1879" s="179"/>
      <c r="N1879" s="180"/>
      <c r="O1879" s="179"/>
    </row>
    <row r="1880" spans="1:15" s="164" customFormat="1" ht="12.75" customHeight="1" x14ac:dyDescent="0.25">
      <c r="A1880" s="255"/>
      <c r="B1880" s="440"/>
      <c r="C1880" s="441"/>
      <c r="D1880" s="441"/>
      <c r="E1880" s="441"/>
      <c r="F1880" s="441"/>
      <c r="G1880" s="441"/>
      <c r="H1880" s="441"/>
      <c r="I1880" s="442"/>
      <c r="J1880" s="155"/>
      <c r="L1880" s="178"/>
      <c r="M1880" s="179"/>
      <c r="N1880" s="180"/>
      <c r="O1880" s="179"/>
    </row>
    <row r="1881" spans="1:15" s="164" customFormat="1" ht="12.75" customHeight="1" x14ac:dyDescent="0.25">
      <c r="A1881" s="255"/>
      <c r="B1881" s="440"/>
      <c r="C1881" s="441"/>
      <c r="D1881" s="441"/>
      <c r="E1881" s="441"/>
      <c r="F1881" s="441"/>
      <c r="G1881" s="441"/>
      <c r="H1881" s="441"/>
      <c r="I1881" s="442"/>
      <c r="J1881" s="155"/>
      <c r="L1881" s="178"/>
      <c r="M1881" s="179"/>
      <c r="N1881" s="180"/>
      <c r="O1881" s="179"/>
    </row>
    <row r="1882" spans="1:15" s="164" customFormat="1" ht="12.75" customHeight="1" x14ac:dyDescent="0.25">
      <c r="A1882" s="255"/>
      <c r="B1882" s="440"/>
      <c r="C1882" s="441"/>
      <c r="D1882" s="441"/>
      <c r="E1882" s="441"/>
      <c r="F1882" s="441"/>
      <c r="G1882" s="441"/>
      <c r="H1882" s="441"/>
      <c r="I1882" s="442"/>
      <c r="J1882" s="155"/>
      <c r="L1882" s="178"/>
      <c r="M1882" s="179"/>
      <c r="N1882" s="180"/>
      <c r="O1882" s="179"/>
    </row>
    <row r="1883" spans="1:15" s="164" customFormat="1" ht="12.75" customHeight="1" x14ac:dyDescent="0.25">
      <c r="A1883" s="255"/>
      <c r="B1883" s="440"/>
      <c r="C1883" s="441"/>
      <c r="D1883" s="441"/>
      <c r="E1883" s="441"/>
      <c r="F1883" s="441"/>
      <c r="G1883" s="441"/>
      <c r="H1883" s="441"/>
      <c r="I1883" s="442"/>
      <c r="J1883" s="155"/>
      <c r="L1883" s="178"/>
      <c r="M1883" s="179"/>
      <c r="N1883" s="180"/>
      <c r="O1883" s="179"/>
    </row>
    <row r="1884" spans="1:15" s="164" customFormat="1" ht="12.75" customHeight="1" x14ac:dyDescent="0.25">
      <c r="A1884" s="255"/>
      <c r="B1884" s="443"/>
      <c r="C1884" s="444"/>
      <c r="D1884" s="444"/>
      <c r="E1884" s="444"/>
      <c r="F1884" s="444"/>
      <c r="G1884" s="444"/>
      <c r="H1884" s="444"/>
      <c r="I1884" s="445"/>
      <c r="J1884" s="155"/>
      <c r="L1884" s="178"/>
      <c r="M1884" s="179"/>
      <c r="N1884" s="180"/>
      <c r="O1884" s="179"/>
    </row>
    <row r="1885" spans="1:15" s="164" customFormat="1" ht="15" x14ac:dyDescent="0.25">
      <c r="A1885" s="155"/>
      <c r="B1885" s="173" t="s">
        <v>215</v>
      </c>
      <c r="C1885" s="174"/>
      <c r="D1885" s="174"/>
      <c r="E1885" s="174"/>
      <c r="F1885" s="174"/>
      <c r="G1885" s="174"/>
      <c r="H1885" s="174"/>
      <c r="I1885" s="175"/>
      <c r="J1885" s="155"/>
      <c r="L1885" s="178"/>
      <c r="M1885" s="179"/>
      <c r="N1885" s="180"/>
      <c r="O1885" s="179"/>
    </row>
    <row r="1886" spans="1:15" s="164" customFormat="1" ht="15" x14ac:dyDescent="0.25">
      <c r="A1886" s="155"/>
      <c r="B1886" s="176" t="s">
        <v>216</v>
      </c>
      <c r="C1886" s="168"/>
      <c r="D1886" s="169"/>
      <c r="E1886" s="170"/>
      <c r="F1886" s="169"/>
      <c r="G1886" s="169"/>
      <c r="H1886" s="169"/>
      <c r="I1886" s="171"/>
      <c r="J1886" s="155"/>
      <c r="L1886" s="178"/>
      <c r="M1886" s="179"/>
      <c r="N1886" s="180"/>
      <c r="O1886" s="179"/>
    </row>
    <row r="1887" spans="1:15" s="164" customFormat="1" ht="12.75" customHeight="1" x14ac:dyDescent="0.25">
      <c r="A1887" s="255"/>
      <c r="B1887" s="440"/>
      <c r="C1887" s="441"/>
      <c r="D1887" s="441"/>
      <c r="E1887" s="441"/>
      <c r="F1887" s="441"/>
      <c r="G1887" s="441"/>
      <c r="H1887" s="441"/>
      <c r="I1887" s="442"/>
      <c r="J1887" s="155"/>
      <c r="L1887" s="178"/>
      <c r="M1887" s="179"/>
      <c r="N1887" s="180"/>
      <c r="O1887" s="179"/>
    </row>
    <row r="1888" spans="1:15" s="164" customFormat="1" ht="12.75" customHeight="1" x14ac:dyDescent="0.25">
      <c r="A1888" s="255"/>
      <c r="B1888" s="440"/>
      <c r="C1888" s="441"/>
      <c r="D1888" s="441"/>
      <c r="E1888" s="441"/>
      <c r="F1888" s="441"/>
      <c r="G1888" s="441"/>
      <c r="H1888" s="441"/>
      <c r="I1888" s="442"/>
      <c r="J1888" s="155"/>
      <c r="L1888" s="178"/>
      <c r="M1888" s="179"/>
      <c r="N1888" s="180"/>
      <c r="O1888" s="179"/>
    </row>
    <row r="1889" spans="1:15" s="164" customFormat="1" ht="12.75" customHeight="1" x14ac:dyDescent="0.25">
      <c r="A1889" s="255"/>
      <c r="B1889" s="440"/>
      <c r="C1889" s="441"/>
      <c r="D1889" s="441"/>
      <c r="E1889" s="441"/>
      <c r="F1889" s="441"/>
      <c r="G1889" s="441"/>
      <c r="H1889" s="441"/>
      <c r="I1889" s="442"/>
      <c r="J1889" s="155"/>
      <c r="L1889" s="178"/>
      <c r="M1889" s="179"/>
      <c r="N1889" s="180"/>
      <c r="O1889" s="179"/>
    </row>
    <row r="1890" spans="1:15" s="164" customFormat="1" ht="12.75" customHeight="1" x14ac:dyDescent="0.25">
      <c r="A1890" s="255"/>
      <c r="B1890" s="440"/>
      <c r="C1890" s="441"/>
      <c r="D1890" s="441"/>
      <c r="E1890" s="441"/>
      <c r="F1890" s="441"/>
      <c r="G1890" s="441"/>
      <c r="H1890" s="441"/>
      <c r="I1890" s="442"/>
      <c r="J1890" s="155"/>
      <c r="L1890" s="178"/>
      <c r="M1890" s="179"/>
      <c r="N1890" s="180"/>
      <c r="O1890" s="179"/>
    </row>
    <row r="1891" spans="1:15" s="164" customFormat="1" ht="12.75" customHeight="1" x14ac:dyDescent="0.25">
      <c r="A1891" s="255"/>
      <c r="B1891" s="443"/>
      <c r="C1891" s="444"/>
      <c r="D1891" s="444"/>
      <c r="E1891" s="444"/>
      <c r="F1891" s="444"/>
      <c r="G1891" s="444"/>
      <c r="H1891" s="444"/>
      <c r="I1891" s="445"/>
      <c r="J1891" s="155"/>
      <c r="L1891" s="178"/>
      <c r="M1891" s="179"/>
      <c r="N1891" s="180"/>
      <c r="O1891" s="179"/>
    </row>
    <row r="1892" spans="1:15" s="164" customFormat="1" ht="12.75" customHeight="1" x14ac:dyDescent="0.25">
      <c r="A1892" s="155"/>
      <c r="B1892" s="181" t="s">
        <v>217</v>
      </c>
      <c r="C1892" s="168"/>
      <c r="D1892" s="169"/>
      <c r="E1892" s="170"/>
      <c r="F1892" s="169"/>
      <c r="G1892" s="169"/>
      <c r="H1892" s="169"/>
      <c r="I1892" s="171"/>
      <c r="J1892" s="155"/>
      <c r="L1892" s="178"/>
      <c r="M1892" s="179"/>
      <c r="N1892" s="180"/>
      <c r="O1892" s="179"/>
    </row>
    <row r="1893" spans="1:15" s="164" customFormat="1" ht="12.75" customHeight="1" x14ac:dyDescent="0.25">
      <c r="A1893" s="255"/>
      <c r="B1893" s="440"/>
      <c r="C1893" s="441"/>
      <c r="D1893" s="441"/>
      <c r="E1893" s="441"/>
      <c r="F1893" s="441"/>
      <c r="G1893" s="441"/>
      <c r="H1893" s="441"/>
      <c r="I1893" s="442"/>
      <c r="J1893" s="155"/>
      <c r="L1893" s="178"/>
      <c r="M1893" s="179"/>
      <c r="N1893" s="180"/>
      <c r="O1893" s="179"/>
    </row>
    <row r="1894" spans="1:15" s="164" customFormat="1" ht="12.75" customHeight="1" x14ac:dyDescent="0.25">
      <c r="A1894" s="255"/>
      <c r="B1894" s="440"/>
      <c r="C1894" s="441"/>
      <c r="D1894" s="441"/>
      <c r="E1894" s="441"/>
      <c r="F1894" s="441"/>
      <c r="G1894" s="441"/>
      <c r="H1894" s="441"/>
      <c r="I1894" s="442"/>
      <c r="J1894" s="155"/>
      <c r="L1894" s="178"/>
      <c r="M1894" s="179"/>
      <c r="N1894" s="180"/>
      <c r="O1894" s="179"/>
    </row>
    <row r="1895" spans="1:15" s="164" customFormat="1" ht="12.75" customHeight="1" x14ac:dyDescent="0.25">
      <c r="A1895" s="255"/>
      <c r="B1895" s="440"/>
      <c r="C1895" s="441"/>
      <c r="D1895" s="441"/>
      <c r="E1895" s="441"/>
      <c r="F1895" s="441"/>
      <c r="G1895" s="441"/>
      <c r="H1895" s="441"/>
      <c r="I1895" s="442"/>
      <c r="J1895" s="155"/>
      <c r="L1895" s="178"/>
      <c r="M1895" s="179"/>
      <c r="N1895" s="180"/>
      <c r="O1895" s="179"/>
    </row>
    <row r="1896" spans="1:15" s="164" customFormat="1" ht="12.75" customHeight="1" x14ac:dyDescent="0.25">
      <c r="A1896" s="255"/>
      <c r="B1896" s="440"/>
      <c r="C1896" s="441"/>
      <c r="D1896" s="441"/>
      <c r="E1896" s="441"/>
      <c r="F1896" s="441"/>
      <c r="G1896" s="441"/>
      <c r="H1896" s="441"/>
      <c r="I1896" s="442"/>
      <c r="J1896" s="155"/>
      <c r="L1896" s="178"/>
      <c r="M1896" s="179"/>
      <c r="N1896" s="180"/>
      <c r="O1896" s="179"/>
    </row>
    <row r="1897" spans="1:15" s="164" customFormat="1" ht="12.75" customHeight="1" x14ac:dyDescent="0.25">
      <c r="A1897" s="255"/>
      <c r="B1897" s="443"/>
      <c r="C1897" s="444"/>
      <c r="D1897" s="444"/>
      <c r="E1897" s="444"/>
      <c r="F1897" s="444"/>
      <c r="G1897" s="444"/>
      <c r="H1897" s="444"/>
      <c r="I1897" s="445"/>
      <c r="J1897" s="155"/>
      <c r="L1897" s="178"/>
      <c r="M1897" s="179"/>
      <c r="N1897" s="180"/>
      <c r="O1897" s="179"/>
    </row>
    <row r="1898" spans="1:15" s="164" customFormat="1" ht="12.75" customHeight="1" x14ac:dyDescent="0.25">
      <c r="A1898" s="155"/>
      <c r="B1898" s="167" t="s">
        <v>218</v>
      </c>
      <c r="C1898" s="168"/>
      <c r="D1898" s="169"/>
      <c r="E1898" s="170"/>
      <c r="F1898" s="169"/>
      <c r="G1898" s="169"/>
      <c r="H1898" s="169"/>
      <c r="I1898" s="171"/>
      <c r="J1898" s="155"/>
      <c r="L1898" s="178"/>
      <c r="M1898" s="179"/>
      <c r="N1898" s="180"/>
      <c r="O1898" s="179"/>
    </row>
    <row r="1899" spans="1:15" s="164" customFormat="1" ht="12.75" customHeight="1" x14ac:dyDescent="0.25">
      <c r="A1899" s="255"/>
      <c r="B1899" s="440"/>
      <c r="C1899" s="441"/>
      <c r="D1899" s="441"/>
      <c r="E1899" s="441"/>
      <c r="F1899" s="441"/>
      <c r="G1899" s="441"/>
      <c r="H1899" s="441"/>
      <c r="I1899" s="442"/>
      <c r="J1899" s="155"/>
      <c r="L1899" s="178"/>
      <c r="M1899" s="179"/>
      <c r="N1899" s="180"/>
      <c r="O1899" s="179"/>
    </row>
    <row r="1900" spans="1:15" s="164" customFormat="1" ht="12.75" customHeight="1" x14ac:dyDescent="0.25">
      <c r="A1900" s="255"/>
      <c r="B1900" s="440"/>
      <c r="C1900" s="441"/>
      <c r="D1900" s="441"/>
      <c r="E1900" s="441"/>
      <c r="F1900" s="441"/>
      <c r="G1900" s="441"/>
      <c r="H1900" s="441"/>
      <c r="I1900" s="442"/>
      <c r="J1900" s="155"/>
      <c r="L1900" s="178"/>
      <c r="M1900" s="179"/>
      <c r="N1900" s="180"/>
      <c r="O1900" s="179"/>
    </row>
    <row r="1901" spans="1:15" s="164" customFormat="1" ht="12.75" customHeight="1" x14ac:dyDescent="0.25">
      <c r="A1901" s="255"/>
      <c r="B1901" s="440"/>
      <c r="C1901" s="441"/>
      <c r="D1901" s="441"/>
      <c r="E1901" s="441"/>
      <c r="F1901" s="441"/>
      <c r="G1901" s="441"/>
      <c r="H1901" s="441"/>
      <c r="I1901" s="442"/>
      <c r="J1901" s="155"/>
      <c r="L1901" s="178"/>
      <c r="M1901" s="179"/>
      <c r="N1901" s="180"/>
      <c r="O1901" s="179"/>
    </row>
    <row r="1902" spans="1:15" s="164" customFormat="1" ht="12.75" customHeight="1" x14ac:dyDescent="0.25">
      <c r="A1902" s="255"/>
      <c r="B1902" s="440"/>
      <c r="C1902" s="441"/>
      <c r="D1902" s="441"/>
      <c r="E1902" s="441"/>
      <c r="F1902" s="441"/>
      <c r="G1902" s="441"/>
      <c r="H1902" s="441"/>
      <c r="I1902" s="442"/>
      <c r="J1902" s="155"/>
      <c r="L1902" s="178"/>
      <c r="M1902" s="179"/>
      <c r="N1902" s="180"/>
      <c r="O1902" s="179"/>
    </row>
    <row r="1903" spans="1:15" s="164" customFormat="1" ht="13.5" customHeight="1" thickBot="1" x14ac:dyDescent="0.3">
      <c r="A1903" s="255"/>
      <c r="B1903" s="446"/>
      <c r="C1903" s="447"/>
      <c r="D1903" s="447"/>
      <c r="E1903" s="447"/>
      <c r="F1903" s="447"/>
      <c r="G1903" s="447"/>
      <c r="H1903" s="447"/>
      <c r="I1903" s="448"/>
      <c r="J1903" s="155"/>
      <c r="L1903" s="178"/>
      <c r="M1903" s="179"/>
      <c r="N1903" s="180"/>
      <c r="O1903" s="179"/>
    </row>
    <row r="1904" spans="1:15" s="164" customFormat="1" ht="15" x14ac:dyDescent="0.25">
      <c r="A1904" s="155"/>
      <c r="B1904" s="182"/>
      <c r="C1904" s="168"/>
      <c r="D1904" s="169"/>
      <c r="E1904" s="170"/>
      <c r="F1904" s="169"/>
      <c r="G1904" s="169"/>
      <c r="H1904" s="169"/>
      <c r="J1904" s="155"/>
      <c r="L1904" s="178"/>
      <c r="M1904" s="179"/>
      <c r="N1904" s="180"/>
      <c r="O1904" s="179"/>
    </row>
    <row r="1905" spans="1:15" x14ac:dyDescent="0.25">
      <c r="A1905" s="155"/>
      <c r="G1905" s="127" t="str">
        <f>IF('F0 Etat des lieux '!$C$13="","",'F0 Etat des lieux '!$C$13)</f>
        <v/>
      </c>
    </row>
    <row r="1906" spans="1:15" x14ac:dyDescent="0.25">
      <c r="A1906" s="155"/>
      <c r="G1906" s="127" t="str">
        <f>IF('F0 Etat des lieux '!$C$14="","",'F0 Etat des lieux '!$C$14)</f>
        <v/>
      </c>
    </row>
    <row r="1907" spans="1:15" x14ac:dyDescent="0.25">
      <c r="A1907" s="155"/>
    </row>
    <row r="1908" spans="1:15" x14ac:dyDescent="0.25">
      <c r="A1908" s="155"/>
    </row>
    <row r="1909" spans="1:15" ht="15.75" x14ac:dyDescent="0.25">
      <c r="A1909" s="155"/>
      <c r="D1909" s="452" t="s">
        <v>200</v>
      </c>
      <c r="E1909" s="453"/>
      <c r="F1909" s="453"/>
      <c r="G1909" s="453"/>
      <c r="H1909" s="453"/>
      <c r="I1909" s="454"/>
      <c r="N1909" s="183"/>
      <c r="O1909" s="184"/>
    </row>
    <row r="1910" spans="1:15" x14ac:dyDescent="0.25">
      <c r="A1910" s="155"/>
      <c r="B1910" s="126">
        <f>B1854+1</f>
        <v>35</v>
      </c>
      <c r="D1910" s="137"/>
      <c r="E1910" s="138"/>
      <c r="F1910" s="138"/>
      <c r="G1910" s="138"/>
      <c r="H1910" s="138"/>
      <c r="I1910" s="139"/>
    </row>
    <row r="1911" spans="1:15" x14ac:dyDescent="0.25">
      <c r="A1911" s="155"/>
      <c r="D1911" s="140" t="str">
        <f>"Fiche action n° "&amp;B1910</f>
        <v>Fiche action n° 35</v>
      </c>
      <c r="E1911" s="138"/>
      <c r="F1911" s="138"/>
      <c r="G1911" s="138"/>
      <c r="H1911" s="138"/>
      <c r="I1911" s="139"/>
    </row>
    <row r="1912" spans="1:15" ht="15.75" x14ac:dyDescent="0.25">
      <c r="A1912" s="155"/>
      <c r="D1912" s="141" t="s">
        <v>201</v>
      </c>
      <c r="E1912" s="455" t="str">
        <f>IF(ISNA(VLOOKUP(D1911,'F2 Objectifs'!$A$1:$F$82,2,FALSE)),"",VLOOKUP(D1911,'F2 Objectifs'!$A$1:$F$82,2,FALSE))</f>
        <v/>
      </c>
      <c r="F1912" s="455"/>
      <c r="G1912" s="455"/>
      <c r="H1912" s="455"/>
      <c r="I1912" s="456"/>
    </row>
    <row r="1913" spans="1:15" ht="13.5" thickBot="1" x14ac:dyDescent="0.3">
      <c r="A1913" s="155"/>
    </row>
    <row r="1914" spans="1:15" ht="20.100000000000001" customHeight="1" x14ac:dyDescent="0.25">
      <c r="A1914" s="155"/>
      <c r="B1914" s="449" t="str">
        <f>IF(ISNA(VLOOKUP(D1911,'F2 Objectifs'!$A$1:$F$82,3,FALSE)),"",VLOOKUP(D1911,'F2 Objectifs'!$A$1:$F$82,3,FALSE))</f>
        <v/>
      </c>
      <c r="C1914" s="450"/>
      <c r="D1914" s="450"/>
      <c r="E1914" s="450"/>
      <c r="F1914" s="450"/>
      <c r="G1914" s="450"/>
      <c r="H1914" s="450"/>
      <c r="I1914" s="451"/>
    </row>
    <row r="1915" spans="1:15" ht="20.100000000000001" customHeight="1" x14ac:dyDescent="0.25">
      <c r="A1915" s="155"/>
      <c r="B1915" s="142" t="s">
        <v>220</v>
      </c>
      <c r="C1915" s="457" t="str">
        <f>IF(ISNA(VLOOKUP(D1911,'F2 Objectifs'!$A$1:$F$82,4,FALSE)),"",VLOOKUP(D1911,'F2 Objectifs'!$A$1:$F$82,4,FALSE))</f>
        <v/>
      </c>
      <c r="D1915" s="457"/>
      <c r="E1915" s="457"/>
      <c r="F1915" s="457"/>
      <c r="G1915" s="457"/>
      <c r="H1915" s="457"/>
      <c r="I1915" s="458"/>
    </row>
    <row r="1916" spans="1:15" ht="20.100000000000001" customHeight="1" thickBot="1" x14ac:dyDescent="0.3">
      <c r="A1916" s="155"/>
      <c r="B1916" s="143" t="s">
        <v>221</v>
      </c>
      <c r="C1916" s="459" t="str">
        <f>IF(ISNA(VLOOKUP(D1911,'F2 Objectifs'!$A$1:$F$82,5,FALSE)),"",VLOOKUP(D1911,'F2 Objectifs'!$A$1:$F$82,5,FALSE))</f>
        <v/>
      </c>
      <c r="D1916" s="459"/>
      <c r="E1916" s="459"/>
      <c r="F1916" s="459"/>
      <c r="G1916" s="459"/>
      <c r="H1916" s="459"/>
      <c r="I1916" s="460"/>
    </row>
    <row r="1917" spans="1:15" s="146" customFormat="1" thickBot="1" x14ac:dyDescent="0.3">
      <c r="A1917" s="155"/>
      <c r="B1917" s="144"/>
      <c r="C1917" s="145"/>
      <c r="D1917" s="145"/>
      <c r="E1917" s="145"/>
      <c r="F1917" s="145"/>
      <c r="G1917" s="145"/>
      <c r="L1917" s="186"/>
      <c r="M1917" s="129"/>
      <c r="N1917" s="130"/>
      <c r="O1917" s="129"/>
    </row>
    <row r="1918" spans="1:15" ht="13.5" customHeight="1" x14ac:dyDescent="0.25">
      <c r="A1918" s="155"/>
      <c r="B1918" s="147"/>
      <c r="C1918" s="467" t="s">
        <v>223</v>
      </c>
      <c r="D1918" s="468"/>
      <c r="E1918" s="468"/>
      <c r="F1918" s="468"/>
      <c r="G1918" s="468"/>
      <c r="H1918" s="469"/>
    </row>
    <row r="1919" spans="1:15" ht="20.100000000000001" customHeight="1" x14ac:dyDescent="0.25">
      <c r="A1919" s="155"/>
      <c r="C1919" s="148" t="s">
        <v>202</v>
      </c>
      <c r="D1919" s="149" t="s">
        <v>203</v>
      </c>
      <c r="E1919" s="149" t="s">
        <v>204</v>
      </c>
      <c r="F1919" s="149" t="s">
        <v>205</v>
      </c>
      <c r="G1919" s="149" t="s">
        <v>206</v>
      </c>
      <c r="H1919" s="465" t="s">
        <v>222</v>
      </c>
    </row>
    <row r="1920" spans="1:15" ht="20.100000000000001" customHeight="1" x14ac:dyDescent="0.25">
      <c r="A1920" s="155"/>
      <c r="C1920" s="148" t="s">
        <v>207</v>
      </c>
      <c r="D1920" s="149" t="s">
        <v>208</v>
      </c>
      <c r="E1920" s="149" t="s">
        <v>209</v>
      </c>
      <c r="F1920" s="149" t="s">
        <v>210</v>
      </c>
      <c r="G1920" s="149" t="s">
        <v>219</v>
      </c>
      <c r="H1920" s="466"/>
    </row>
    <row r="1921" spans="1:15" ht="20.100000000000001" customHeight="1" thickBot="1" x14ac:dyDescent="0.3">
      <c r="A1921" s="155"/>
      <c r="C1921" s="150"/>
      <c r="D1921" s="151"/>
      <c r="E1921" s="152" t="s">
        <v>211</v>
      </c>
      <c r="F1921" s="153"/>
      <c r="G1921" s="188"/>
      <c r="H1921" s="154"/>
    </row>
    <row r="1922" spans="1:15" s="155" customFormat="1" thickBot="1" x14ac:dyDescent="0.3">
      <c r="C1922" s="156"/>
      <c r="D1922" s="157"/>
      <c r="E1922" s="158"/>
      <c r="F1922" s="157"/>
      <c r="G1922" s="157"/>
      <c r="H1922" s="157"/>
      <c r="L1922" s="187"/>
      <c r="M1922" s="179"/>
      <c r="N1922" s="180"/>
      <c r="O1922" s="179"/>
    </row>
    <row r="1923" spans="1:15" s="164" customFormat="1" ht="15" x14ac:dyDescent="0.25">
      <c r="A1923" s="155"/>
      <c r="B1923" s="159" t="s">
        <v>212</v>
      </c>
      <c r="C1923" s="160"/>
      <c r="D1923" s="161"/>
      <c r="E1923" s="162"/>
      <c r="F1923" s="161"/>
      <c r="G1923" s="161"/>
      <c r="H1923" s="161"/>
      <c r="I1923" s="163"/>
      <c r="J1923" s="155"/>
      <c r="L1923" s="178"/>
      <c r="M1923" s="179"/>
      <c r="N1923" s="180"/>
      <c r="O1923" s="179"/>
    </row>
    <row r="1924" spans="1:15" s="164" customFormat="1" ht="15" customHeight="1" x14ac:dyDescent="0.25">
      <c r="A1924" s="255"/>
      <c r="B1924" s="440"/>
      <c r="C1924" s="441"/>
      <c r="D1924" s="441"/>
      <c r="E1924" s="441"/>
      <c r="F1924" s="441"/>
      <c r="G1924" s="441"/>
      <c r="H1924" s="441"/>
      <c r="I1924" s="442"/>
      <c r="J1924" s="155"/>
      <c r="L1924" s="178"/>
      <c r="M1924" s="179"/>
      <c r="N1924" s="180"/>
      <c r="O1924" s="179"/>
    </row>
    <row r="1925" spans="1:15" s="164" customFormat="1" ht="15" customHeight="1" x14ac:dyDescent="0.25">
      <c r="A1925" s="255"/>
      <c r="B1925" s="440"/>
      <c r="C1925" s="441"/>
      <c r="D1925" s="441"/>
      <c r="E1925" s="441"/>
      <c r="F1925" s="441"/>
      <c r="G1925" s="441"/>
      <c r="H1925" s="441"/>
      <c r="I1925" s="442"/>
      <c r="J1925" s="155"/>
      <c r="L1925" s="178"/>
      <c r="M1925" s="179"/>
      <c r="N1925" s="180"/>
      <c r="O1925" s="179"/>
    </row>
    <row r="1926" spans="1:15" s="164" customFormat="1" ht="15" customHeight="1" x14ac:dyDescent="0.25">
      <c r="A1926" s="255"/>
      <c r="B1926" s="440"/>
      <c r="C1926" s="441"/>
      <c r="D1926" s="441"/>
      <c r="E1926" s="441"/>
      <c r="F1926" s="441"/>
      <c r="G1926" s="441"/>
      <c r="H1926" s="441"/>
      <c r="I1926" s="442"/>
      <c r="J1926" s="155"/>
      <c r="L1926" s="178"/>
      <c r="M1926" s="179"/>
      <c r="N1926" s="180"/>
      <c r="O1926" s="179"/>
    </row>
    <row r="1927" spans="1:15" s="164" customFormat="1" ht="15" customHeight="1" x14ac:dyDescent="0.25">
      <c r="A1927" s="255"/>
      <c r="B1927" s="440"/>
      <c r="C1927" s="441"/>
      <c r="D1927" s="441"/>
      <c r="E1927" s="441"/>
      <c r="F1927" s="441"/>
      <c r="G1927" s="441"/>
      <c r="H1927" s="441"/>
      <c r="I1927" s="442"/>
      <c r="J1927" s="155"/>
      <c r="L1927" s="178"/>
      <c r="M1927" s="179"/>
      <c r="N1927" s="180"/>
      <c r="O1927" s="179"/>
    </row>
    <row r="1928" spans="1:15" s="164" customFormat="1" ht="12.75" customHeight="1" x14ac:dyDescent="0.25">
      <c r="A1928" s="255"/>
      <c r="B1928" s="443"/>
      <c r="C1928" s="444"/>
      <c r="D1928" s="444"/>
      <c r="E1928" s="444"/>
      <c r="F1928" s="444"/>
      <c r="G1928" s="444"/>
      <c r="H1928" s="444"/>
      <c r="I1928" s="445"/>
      <c r="J1928" s="155"/>
      <c r="L1928" s="178"/>
      <c r="M1928" s="179"/>
      <c r="N1928" s="180"/>
      <c r="O1928" s="179"/>
    </row>
    <row r="1929" spans="1:15" s="164" customFormat="1" ht="15" x14ac:dyDescent="0.25">
      <c r="A1929" s="155"/>
      <c r="B1929" s="167" t="s">
        <v>213</v>
      </c>
      <c r="C1929" s="168"/>
      <c r="D1929" s="169"/>
      <c r="E1929" s="170"/>
      <c r="F1929" s="169"/>
      <c r="G1929" s="169"/>
      <c r="H1929" s="169"/>
      <c r="I1929" s="171"/>
      <c r="J1929" s="155"/>
      <c r="L1929" s="178"/>
      <c r="M1929" s="179"/>
      <c r="N1929" s="180"/>
      <c r="O1929" s="179"/>
    </row>
    <row r="1930" spans="1:15" s="164" customFormat="1" ht="12.75" customHeight="1" x14ac:dyDescent="0.25">
      <c r="A1930" s="255"/>
      <c r="B1930" s="440"/>
      <c r="C1930" s="441"/>
      <c r="D1930" s="441"/>
      <c r="E1930" s="441"/>
      <c r="F1930" s="441"/>
      <c r="G1930" s="441"/>
      <c r="H1930" s="441"/>
      <c r="I1930" s="442"/>
      <c r="J1930" s="155"/>
      <c r="L1930" s="178"/>
      <c r="M1930" s="179"/>
      <c r="N1930" s="180"/>
      <c r="O1930" s="179"/>
    </row>
    <row r="1931" spans="1:15" s="164" customFormat="1" ht="12.75" customHeight="1" x14ac:dyDescent="0.25">
      <c r="A1931" s="255"/>
      <c r="B1931" s="440"/>
      <c r="C1931" s="441"/>
      <c r="D1931" s="441"/>
      <c r="E1931" s="441"/>
      <c r="F1931" s="441"/>
      <c r="G1931" s="441"/>
      <c r="H1931" s="441"/>
      <c r="I1931" s="442"/>
      <c r="J1931" s="155"/>
      <c r="L1931" s="178"/>
      <c r="M1931" s="179"/>
      <c r="N1931" s="180"/>
      <c r="O1931" s="179"/>
    </row>
    <row r="1932" spans="1:15" s="164" customFormat="1" ht="12.75" customHeight="1" x14ac:dyDescent="0.25">
      <c r="A1932" s="255"/>
      <c r="B1932" s="440"/>
      <c r="C1932" s="441"/>
      <c r="D1932" s="441"/>
      <c r="E1932" s="441"/>
      <c r="F1932" s="441"/>
      <c r="G1932" s="441"/>
      <c r="H1932" s="441"/>
      <c r="I1932" s="442"/>
      <c r="J1932" s="155"/>
      <c r="L1932" s="178"/>
      <c r="M1932" s="179"/>
      <c r="N1932" s="180"/>
      <c r="O1932" s="179"/>
    </row>
    <row r="1933" spans="1:15" s="164" customFormat="1" ht="12.75" customHeight="1" x14ac:dyDescent="0.25">
      <c r="A1933" s="255"/>
      <c r="B1933" s="440"/>
      <c r="C1933" s="441"/>
      <c r="D1933" s="441"/>
      <c r="E1933" s="441"/>
      <c r="F1933" s="441"/>
      <c r="G1933" s="441"/>
      <c r="H1933" s="441"/>
      <c r="I1933" s="442"/>
      <c r="J1933" s="155"/>
      <c r="L1933" s="178"/>
      <c r="M1933" s="179"/>
      <c r="N1933" s="180"/>
      <c r="O1933" s="179"/>
    </row>
    <row r="1934" spans="1:15" s="164" customFormat="1" ht="12.75" customHeight="1" x14ac:dyDescent="0.25">
      <c r="A1934" s="255"/>
      <c r="B1934" s="443"/>
      <c r="C1934" s="444"/>
      <c r="D1934" s="444"/>
      <c r="E1934" s="444"/>
      <c r="F1934" s="444"/>
      <c r="G1934" s="444"/>
      <c r="H1934" s="444"/>
      <c r="I1934" s="445"/>
      <c r="J1934" s="155"/>
      <c r="L1934" s="178"/>
      <c r="M1934" s="179"/>
      <c r="N1934" s="180"/>
      <c r="O1934" s="179"/>
    </row>
    <row r="1935" spans="1:15" s="164" customFormat="1" ht="12.75" customHeight="1" x14ac:dyDescent="0.3">
      <c r="A1935" s="155"/>
      <c r="B1935" s="167" t="s">
        <v>214</v>
      </c>
      <c r="C1935" s="168"/>
      <c r="D1935" s="169"/>
      <c r="E1935" s="170"/>
      <c r="F1935" s="169"/>
      <c r="G1935" s="169"/>
      <c r="H1935" s="169"/>
      <c r="I1935" s="171"/>
      <c r="J1935" s="155"/>
      <c r="L1935" s="178"/>
      <c r="M1935" s="179"/>
      <c r="N1935" s="180"/>
      <c r="O1935" s="179"/>
    </row>
    <row r="1936" spans="1:15" s="164" customFormat="1" ht="12.75" customHeight="1" x14ac:dyDescent="0.25">
      <c r="A1936" s="255"/>
      <c r="B1936" s="440"/>
      <c r="C1936" s="441"/>
      <c r="D1936" s="441"/>
      <c r="E1936" s="441"/>
      <c r="F1936" s="441"/>
      <c r="G1936" s="441"/>
      <c r="H1936" s="441"/>
      <c r="I1936" s="442"/>
      <c r="J1936" s="155"/>
      <c r="L1936" s="178"/>
      <c r="M1936" s="179"/>
      <c r="N1936" s="180"/>
      <c r="O1936" s="179"/>
    </row>
    <row r="1937" spans="1:15" s="164" customFormat="1" ht="12.75" customHeight="1" x14ac:dyDescent="0.25">
      <c r="A1937" s="255"/>
      <c r="B1937" s="440"/>
      <c r="C1937" s="441"/>
      <c r="D1937" s="441"/>
      <c r="E1937" s="441"/>
      <c r="F1937" s="441"/>
      <c r="G1937" s="441"/>
      <c r="H1937" s="441"/>
      <c r="I1937" s="442"/>
      <c r="J1937" s="155"/>
      <c r="L1937" s="178"/>
      <c r="M1937" s="179"/>
      <c r="N1937" s="180"/>
      <c r="O1937" s="179"/>
    </row>
    <row r="1938" spans="1:15" s="164" customFormat="1" ht="12.75" customHeight="1" x14ac:dyDescent="0.25">
      <c r="A1938" s="255"/>
      <c r="B1938" s="440"/>
      <c r="C1938" s="441"/>
      <c r="D1938" s="441"/>
      <c r="E1938" s="441"/>
      <c r="F1938" s="441"/>
      <c r="G1938" s="441"/>
      <c r="H1938" s="441"/>
      <c r="I1938" s="442"/>
      <c r="J1938" s="155"/>
      <c r="L1938" s="178"/>
      <c r="M1938" s="179"/>
      <c r="N1938" s="180"/>
      <c r="O1938" s="179"/>
    </row>
    <row r="1939" spans="1:15" s="164" customFormat="1" ht="12.75" customHeight="1" x14ac:dyDescent="0.25">
      <c r="A1939" s="255"/>
      <c r="B1939" s="440"/>
      <c r="C1939" s="441"/>
      <c r="D1939" s="441"/>
      <c r="E1939" s="441"/>
      <c r="F1939" s="441"/>
      <c r="G1939" s="441"/>
      <c r="H1939" s="441"/>
      <c r="I1939" s="442"/>
      <c r="J1939" s="155"/>
      <c r="L1939" s="178"/>
      <c r="M1939" s="179"/>
      <c r="N1939" s="180"/>
      <c r="O1939" s="179"/>
    </row>
    <row r="1940" spans="1:15" s="164" customFormat="1" ht="12.75" customHeight="1" x14ac:dyDescent="0.25">
      <c r="A1940" s="255"/>
      <c r="B1940" s="443"/>
      <c r="C1940" s="444"/>
      <c r="D1940" s="444"/>
      <c r="E1940" s="444"/>
      <c r="F1940" s="444"/>
      <c r="G1940" s="444"/>
      <c r="H1940" s="444"/>
      <c r="I1940" s="445"/>
      <c r="J1940" s="155"/>
      <c r="L1940" s="178"/>
      <c r="M1940" s="179"/>
      <c r="N1940" s="180"/>
      <c r="O1940" s="179"/>
    </row>
    <row r="1941" spans="1:15" s="164" customFormat="1" ht="15" x14ac:dyDescent="0.25">
      <c r="A1941" s="155"/>
      <c r="B1941" s="173" t="s">
        <v>215</v>
      </c>
      <c r="C1941" s="174"/>
      <c r="D1941" s="174"/>
      <c r="E1941" s="174"/>
      <c r="F1941" s="174"/>
      <c r="G1941" s="174"/>
      <c r="H1941" s="174"/>
      <c r="I1941" s="175"/>
      <c r="J1941" s="155"/>
      <c r="L1941" s="178"/>
      <c r="M1941" s="179"/>
      <c r="N1941" s="180"/>
      <c r="O1941" s="179"/>
    </row>
    <row r="1942" spans="1:15" s="164" customFormat="1" ht="15" x14ac:dyDescent="0.25">
      <c r="A1942" s="155"/>
      <c r="B1942" s="176" t="s">
        <v>216</v>
      </c>
      <c r="C1942" s="168"/>
      <c r="D1942" s="169"/>
      <c r="E1942" s="170"/>
      <c r="F1942" s="169"/>
      <c r="G1942" s="169"/>
      <c r="H1942" s="169"/>
      <c r="I1942" s="171"/>
      <c r="J1942" s="155"/>
      <c r="L1942" s="178"/>
      <c r="M1942" s="179"/>
      <c r="N1942" s="180"/>
      <c r="O1942" s="179"/>
    </row>
    <row r="1943" spans="1:15" s="164" customFormat="1" ht="12.75" customHeight="1" x14ac:dyDescent="0.25">
      <c r="A1943" s="255"/>
      <c r="B1943" s="440"/>
      <c r="C1943" s="441"/>
      <c r="D1943" s="441"/>
      <c r="E1943" s="441"/>
      <c r="F1943" s="441"/>
      <c r="G1943" s="441"/>
      <c r="H1943" s="441"/>
      <c r="I1943" s="442"/>
      <c r="J1943" s="155"/>
      <c r="L1943" s="178"/>
      <c r="M1943" s="179"/>
      <c r="N1943" s="180"/>
      <c r="O1943" s="179"/>
    </row>
    <row r="1944" spans="1:15" s="164" customFormat="1" ht="12.75" customHeight="1" x14ac:dyDescent="0.25">
      <c r="A1944" s="255"/>
      <c r="B1944" s="440"/>
      <c r="C1944" s="441"/>
      <c r="D1944" s="441"/>
      <c r="E1944" s="441"/>
      <c r="F1944" s="441"/>
      <c r="G1944" s="441"/>
      <c r="H1944" s="441"/>
      <c r="I1944" s="442"/>
      <c r="J1944" s="155"/>
      <c r="L1944" s="178"/>
      <c r="M1944" s="179"/>
      <c r="N1944" s="180"/>
      <c r="O1944" s="179"/>
    </row>
    <row r="1945" spans="1:15" s="164" customFormat="1" ht="12.75" customHeight="1" x14ac:dyDescent="0.25">
      <c r="A1945" s="255"/>
      <c r="B1945" s="440"/>
      <c r="C1945" s="441"/>
      <c r="D1945" s="441"/>
      <c r="E1945" s="441"/>
      <c r="F1945" s="441"/>
      <c r="G1945" s="441"/>
      <c r="H1945" s="441"/>
      <c r="I1945" s="442"/>
      <c r="J1945" s="155"/>
      <c r="L1945" s="178"/>
      <c r="M1945" s="179"/>
      <c r="N1945" s="180"/>
      <c r="O1945" s="179"/>
    </row>
    <row r="1946" spans="1:15" s="164" customFormat="1" ht="12.75" customHeight="1" x14ac:dyDescent="0.25">
      <c r="A1946" s="255"/>
      <c r="B1946" s="440"/>
      <c r="C1946" s="441"/>
      <c r="D1946" s="441"/>
      <c r="E1946" s="441"/>
      <c r="F1946" s="441"/>
      <c r="G1946" s="441"/>
      <c r="H1946" s="441"/>
      <c r="I1946" s="442"/>
      <c r="J1946" s="155"/>
      <c r="L1946" s="178"/>
      <c r="M1946" s="179"/>
      <c r="N1946" s="180"/>
      <c r="O1946" s="179"/>
    </row>
    <row r="1947" spans="1:15" s="164" customFormat="1" ht="12.75" customHeight="1" x14ac:dyDescent="0.25">
      <c r="A1947" s="255"/>
      <c r="B1947" s="443"/>
      <c r="C1947" s="444"/>
      <c r="D1947" s="444"/>
      <c r="E1947" s="444"/>
      <c r="F1947" s="444"/>
      <c r="G1947" s="444"/>
      <c r="H1947" s="444"/>
      <c r="I1947" s="445"/>
      <c r="J1947" s="155"/>
      <c r="L1947" s="178"/>
      <c r="M1947" s="179"/>
      <c r="N1947" s="180"/>
      <c r="O1947" s="179"/>
    </row>
    <row r="1948" spans="1:15" s="164" customFormat="1" ht="12.75" customHeight="1" x14ac:dyDescent="0.25">
      <c r="A1948" s="155"/>
      <c r="B1948" s="181" t="s">
        <v>217</v>
      </c>
      <c r="C1948" s="168"/>
      <c r="D1948" s="169"/>
      <c r="E1948" s="170"/>
      <c r="F1948" s="169"/>
      <c r="G1948" s="169"/>
      <c r="H1948" s="169"/>
      <c r="I1948" s="171"/>
      <c r="J1948" s="155"/>
      <c r="L1948" s="178"/>
      <c r="M1948" s="179"/>
      <c r="N1948" s="180"/>
      <c r="O1948" s="179"/>
    </row>
    <row r="1949" spans="1:15" s="164" customFormat="1" ht="12.75" customHeight="1" x14ac:dyDescent="0.25">
      <c r="A1949" s="255"/>
      <c r="B1949" s="440"/>
      <c r="C1949" s="441"/>
      <c r="D1949" s="441"/>
      <c r="E1949" s="441"/>
      <c r="F1949" s="441"/>
      <c r="G1949" s="441"/>
      <c r="H1949" s="441"/>
      <c r="I1949" s="442"/>
      <c r="J1949" s="155"/>
      <c r="L1949" s="178"/>
      <c r="M1949" s="179"/>
      <c r="N1949" s="180"/>
      <c r="O1949" s="179"/>
    </row>
    <row r="1950" spans="1:15" s="164" customFormat="1" ht="12.75" customHeight="1" x14ac:dyDescent="0.25">
      <c r="A1950" s="255"/>
      <c r="B1950" s="440"/>
      <c r="C1950" s="441"/>
      <c r="D1950" s="441"/>
      <c r="E1950" s="441"/>
      <c r="F1950" s="441"/>
      <c r="G1950" s="441"/>
      <c r="H1950" s="441"/>
      <c r="I1950" s="442"/>
      <c r="J1950" s="155"/>
      <c r="L1950" s="178"/>
      <c r="M1950" s="179"/>
      <c r="N1950" s="180"/>
      <c r="O1950" s="179"/>
    </row>
    <row r="1951" spans="1:15" s="164" customFormat="1" ht="12.75" customHeight="1" x14ac:dyDescent="0.25">
      <c r="A1951" s="255"/>
      <c r="B1951" s="440"/>
      <c r="C1951" s="441"/>
      <c r="D1951" s="441"/>
      <c r="E1951" s="441"/>
      <c r="F1951" s="441"/>
      <c r="G1951" s="441"/>
      <c r="H1951" s="441"/>
      <c r="I1951" s="442"/>
      <c r="J1951" s="155"/>
      <c r="L1951" s="178"/>
      <c r="M1951" s="179"/>
      <c r="N1951" s="180"/>
      <c r="O1951" s="179"/>
    </row>
    <row r="1952" spans="1:15" s="164" customFormat="1" ht="12.75" customHeight="1" x14ac:dyDescent="0.25">
      <c r="A1952" s="255"/>
      <c r="B1952" s="440"/>
      <c r="C1952" s="441"/>
      <c r="D1952" s="441"/>
      <c r="E1952" s="441"/>
      <c r="F1952" s="441"/>
      <c r="G1952" s="441"/>
      <c r="H1952" s="441"/>
      <c r="I1952" s="442"/>
      <c r="J1952" s="155"/>
      <c r="L1952" s="178"/>
      <c r="M1952" s="179"/>
      <c r="N1952" s="180"/>
      <c r="O1952" s="179"/>
    </row>
    <row r="1953" spans="1:15" s="164" customFormat="1" ht="12.75" customHeight="1" x14ac:dyDescent="0.25">
      <c r="A1953" s="255"/>
      <c r="B1953" s="443"/>
      <c r="C1953" s="444"/>
      <c r="D1953" s="444"/>
      <c r="E1953" s="444"/>
      <c r="F1953" s="444"/>
      <c r="G1953" s="444"/>
      <c r="H1953" s="444"/>
      <c r="I1953" s="445"/>
      <c r="J1953" s="155"/>
      <c r="L1953" s="178"/>
      <c r="M1953" s="179"/>
      <c r="N1953" s="180"/>
      <c r="O1953" s="179"/>
    </row>
    <row r="1954" spans="1:15" s="164" customFormat="1" ht="12.75" customHeight="1" x14ac:dyDescent="0.25">
      <c r="A1954" s="155"/>
      <c r="B1954" s="167" t="s">
        <v>218</v>
      </c>
      <c r="C1954" s="168"/>
      <c r="D1954" s="169"/>
      <c r="E1954" s="170"/>
      <c r="F1954" s="169"/>
      <c r="G1954" s="169"/>
      <c r="H1954" s="169"/>
      <c r="I1954" s="171"/>
      <c r="J1954" s="155"/>
      <c r="L1954" s="178"/>
      <c r="M1954" s="179"/>
      <c r="N1954" s="180"/>
      <c r="O1954" s="179"/>
    </row>
    <row r="1955" spans="1:15" s="164" customFormat="1" ht="12.75" customHeight="1" x14ac:dyDescent="0.25">
      <c r="A1955" s="255"/>
      <c r="B1955" s="440"/>
      <c r="C1955" s="441"/>
      <c r="D1955" s="441"/>
      <c r="E1955" s="441"/>
      <c r="F1955" s="441"/>
      <c r="G1955" s="441"/>
      <c r="H1955" s="441"/>
      <c r="I1955" s="442"/>
      <c r="J1955" s="155"/>
      <c r="L1955" s="178"/>
      <c r="M1955" s="179"/>
      <c r="N1955" s="180"/>
      <c r="O1955" s="179"/>
    </row>
    <row r="1956" spans="1:15" s="164" customFormat="1" ht="12.75" customHeight="1" x14ac:dyDescent="0.25">
      <c r="A1956" s="255"/>
      <c r="B1956" s="440"/>
      <c r="C1956" s="441"/>
      <c r="D1956" s="441"/>
      <c r="E1956" s="441"/>
      <c r="F1956" s="441"/>
      <c r="G1956" s="441"/>
      <c r="H1956" s="441"/>
      <c r="I1956" s="442"/>
      <c r="J1956" s="155"/>
      <c r="L1956" s="178"/>
      <c r="M1956" s="179"/>
      <c r="N1956" s="180"/>
      <c r="O1956" s="179"/>
    </row>
    <row r="1957" spans="1:15" s="164" customFormat="1" ht="12.75" customHeight="1" x14ac:dyDescent="0.25">
      <c r="A1957" s="255"/>
      <c r="B1957" s="440"/>
      <c r="C1957" s="441"/>
      <c r="D1957" s="441"/>
      <c r="E1957" s="441"/>
      <c r="F1957" s="441"/>
      <c r="G1957" s="441"/>
      <c r="H1957" s="441"/>
      <c r="I1957" s="442"/>
      <c r="J1957" s="155"/>
      <c r="L1957" s="178"/>
      <c r="M1957" s="179"/>
      <c r="N1957" s="180"/>
      <c r="O1957" s="179"/>
    </row>
    <row r="1958" spans="1:15" s="164" customFormat="1" ht="12.75" customHeight="1" x14ac:dyDescent="0.25">
      <c r="A1958" s="255"/>
      <c r="B1958" s="440"/>
      <c r="C1958" s="441"/>
      <c r="D1958" s="441"/>
      <c r="E1958" s="441"/>
      <c r="F1958" s="441"/>
      <c r="G1958" s="441"/>
      <c r="H1958" s="441"/>
      <c r="I1958" s="442"/>
      <c r="J1958" s="155"/>
      <c r="L1958" s="178"/>
      <c r="M1958" s="179"/>
      <c r="N1958" s="180"/>
      <c r="O1958" s="179"/>
    </row>
    <row r="1959" spans="1:15" s="164" customFormat="1" ht="13.5" customHeight="1" thickBot="1" x14ac:dyDescent="0.3">
      <c r="A1959" s="255"/>
      <c r="B1959" s="446"/>
      <c r="C1959" s="447"/>
      <c r="D1959" s="447"/>
      <c r="E1959" s="447"/>
      <c r="F1959" s="447"/>
      <c r="G1959" s="447"/>
      <c r="H1959" s="447"/>
      <c r="I1959" s="448"/>
      <c r="J1959" s="155"/>
      <c r="L1959" s="178"/>
      <c r="M1959" s="179"/>
      <c r="N1959" s="180"/>
      <c r="O1959" s="179"/>
    </row>
    <row r="1960" spans="1:15" s="164" customFormat="1" ht="15" x14ac:dyDescent="0.25">
      <c r="A1960" s="155"/>
      <c r="B1960" s="182"/>
      <c r="C1960" s="168"/>
      <c r="D1960" s="169"/>
      <c r="E1960" s="170"/>
      <c r="F1960" s="169"/>
      <c r="G1960" s="169"/>
      <c r="H1960" s="169"/>
      <c r="J1960" s="155"/>
      <c r="L1960" s="178"/>
      <c r="M1960" s="179"/>
      <c r="N1960" s="180"/>
      <c r="O1960" s="179"/>
    </row>
  </sheetData>
  <sheetProtection sheet="1" objects="1" scenarios="1"/>
  <mergeCells count="457">
    <mergeCell ref="P1:Q2"/>
    <mergeCell ref="B1924:I1928"/>
    <mergeCell ref="B1930:I1934"/>
    <mergeCell ref="B1943:I1947"/>
    <mergeCell ref="B1949:I1953"/>
    <mergeCell ref="B1955:I1959"/>
    <mergeCell ref="E1912:I1912"/>
    <mergeCell ref="B1914:I1914"/>
    <mergeCell ref="C1915:I1915"/>
    <mergeCell ref="C1916:I1916"/>
    <mergeCell ref="C1918:H1918"/>
    <mergeCell ref="H1919:H1920"/>
    <mergeCell ref="B1936:I1940"/>
    <mergeCell ref="B1868:I1872"/>
    <mergeCell ref="B1874:I1878"/>
    <mergeCell ref="B1887:I1891"/>
    <mergeCell ref="B1893:I1897"/>
    <mergeCell ref="B1899:I1903"/>
    <mergeCell ref="D1909:I1909"/>
    <mergeCell ref="E1856:I1856"/>
    <mergeCell ref="B1858:I1858"/>
    <mergeCell ref="C1859:I1859"/>
    <mergeCell ref="C1860:I1860"/>
    <mergeCell ref="C1862:H1862"/>
    <mergeCell ref="H1863:H1864"/>
    <mergeCell ref="B1880:I1884"/>
    <mergeCell ref="B1812:I1816"/>
    <mergeCell ref="B1818:I1822"/>
    <mergeCell ref="B1831:I1835"/>
    <mergeCell ref="B1837:I1841"/>
    <mergeCell ref="B1843:I1847"/>
    <mergeCell ref="D1853:I1853"/>
    <mergeCell ref="E1800:I1800"/>
    <mergeCell ref="B1802:I1802"/>
    <mergeCell ref="C1803:I1803"/>
    <mergeCell ref="C1804:I1804"/>
    <mergeCell ref="C1806:H1806"/>
    <mergeCell ref="H1807:H1808"/>
    <mergeCell ref="B1824:I1828"/>
    <mergeCell ref="B1756:I1760"/>
    <mergeCell ref="B1762:I1766"/>
    <mergeCell ref="B1775:I1779"/>
    <mergeCell ref="B1781:I1785"/>
    <mergeCell ref="B1787:I1791"/>
    <mergeCell ref="D1797:I1797"/>
    <mergeCell ref="E1744:I1744"/>
    <mergeCell ref="B1746:I1746"/>
    <mergeCell ref="C1747:I1747"/>
    <mergeCell ref="C1748:I1748"/>
    <mergeCell ref="C1750:H1750"/>
    <mergeCell ref="H1751:H1752"/>
    <mergeCell ref="B1768:I1772"/>
    <mergeCell ref="B1700:I1704"/>
    <mergeCell ref="B1706:I1710"/>
    <mergeCell ref="B1719:I1723"/>
    <mergeCell ref="B1725:I1729"/>
    <mergeCell ref="B1731:I1735"/>
    <mergeCell ref="D1741:I1741"/>
    <mergeCell ref="E1688:I1688"/>
    <mergeCell ref="B1690:I1690"/>
    <mergeCell ref="C1691:I1691"/>
    <mergeCell ref="C1692:I1692"/>
    <mergeCell ref="C1694:H1694"/>
    <mergeCell ref="H1695:H1696"/>
    <mergeCell ref="B1712:I1716"/>
    <mergeCell ref="B1644:I1648"/>
    <mergeCell ref="B1650:I1654"/>
    <mergeCell ref="B1663:I1667"/>
    <mergeCell ref="B1669:I1673"/>
    <mergeCell ref="B1675:I1679"/>
    <mergeCell ref="D1685:I1685"/>
    <mergeCell ref="E1632:I1632"/>
    <mergeCell ref="B1634:I1634"/>
    <mergeCell ref="C1635:I1635"/>
    <mergeCell ref="C1636:I1636"/>
    <mergeCell ref="C1638:H1638"/>
    <mergeCell ref="H1639:H1640"/>
    <mergeCell ref="B1656:I1660"/>
    <mergeCell ref="B1588:I1592"/>
    <mergeCell ref="B1594:I1598"/>
    <mergeCell ref="B1607:I1611"/>
    <mergeCell ref="B1613:I1617"/>
    <mergeCell ref="B1619:I1623"/>
    <mergeCell ref="D1629:I1629"/>
    <mergeCell ref="E1576:I1576"/>
    <mergeCell ref="B1578:I1578"/>
    <mergeCell ref="C1579:I1579"/>
    <mergeCell ref="C1580:I1580"/>
    <mergeCell ref="C1582:H1582"/>
    <mergeCell ref="H1583:H1584"/>
    <mergeCell ref="B1600:I1604"/>
    <mergeCell ref="B1532:I1536"/>
    <mergeCell ref="B1538:I1542"/>
    <mergeCell ref="B1551:I1555"/>
    <mergeCell ref="B1557:I1561"/>
    <mergeCell ref="B1563:I1567"/>
    <mergeCell ref="D1573:I1573"/>
    <mergeCell ref="E1520:I1520"/>
    <mergeCell ref="B1522:I1522"/>
    <mergeCell ref="C1523:I1523"/>
    <mergeCell ref="C1524:I1524"/>
    <mergeCell ref="C1526:H1526"/>
    <mergeCell ref="H1527:H1528"/>
    <mergeCell ref="B1544:I1548"/>
    <mergeCell ref="B1476:I1480"/>
    <mergeCell ref="B1482:I1486"/>
    <mergeCell ref="B1495:I1499"/>
    <mergeCell ref="B1501:I1505"/>
    <mergeCell ref="B1507:I1511"/>
    <mergeCell ref="D1517:I1517"/>
    <mergeCell ref="E1464:I1464"/>
    <mergeCell ref="B1466:I1466"/>
    <mergeCell ref="C1467:I1467"/>
    <mergeCell ref="C1468:I1468"/>
    <mergeCell ref="C1470:H1470"/>
    <mergeCell ref="H1471:H1472"/>
    <mergeCell ref="B1488:I1492"/>
    <mergeCell ref="B1420:I1424"/>
    <mergeCell ref="B1426:I1430"/>
    <mergeCell ref="B1439:I1443"/>
    <mergeCell ref="B1445:I1449"/>
    <mergeCell ref="B1451:I1455"/>
    <mergeCell ref="D1461:I1461"/>
    <mergeCell ref="E1408:I1408"/>
    <mergeCell ref="B1410:I1410"/>
    <mergeCell ref="C1411:I1411"/>
    <mergeCell ref="C1412:I1412"/>
    <mergeCell ref="C1414:H1414"/>
    <mergeCell ref="H1415:H1416"/>
    <mergeCell ref="B1432:I1436"/>
    <mergeCell ref="B1364:I1368"/>
    <mergeCell ref="B1370:I1374"/>
    <mergeCell ref="B1383:I1387"/>
    <mergeCell ref="B1389:I1393"/>
    <mergeCell ref="B1395:I1399"/>
    <mergeCell ref="D1405:I1405"/>
    <mergeCell ref="E1352:I1352"/>
    <mergeCell ref="B1354:I1354"/>
    <mergeCell ref="C1355:I1355"/>
    <mergeCell ref="C1356:I1356"/>
    <mergeCell ref="C1358:H1358"/>
    <mergeCell ref="H1359:H1360"/>
    <mergeCell ref="B1376:I1380"/>
    <mergeCell ref="B1308:I1312"/>
    <mergeCell ref="B1314:I1318"/>
    <mergeCell ref="B1327:I1331"/>
    <mergeCell ref="B1333:I1337"/>
    <mergeCell ref="B1339:I1343"/>
    <mergeCell ref="D1349:I1349"/>
    <mergeCell ref="E1296:I1296"/>
    <mergeCell ref="B1298:I1298"/>
    <mergeCell ref="C1299:I1299"/>
    <mergeCell ref="C1300:I1300"/>
    <mergeCell ref="C1302:H1302"/>
    <mergeCell ref="H1303:H1304"/>
    <mergeCell ref="B1320:I1324"/>
    <mergeCell ref="B1252:I1256"/>
    <mergeCell ref="B1258:I1262"/>
    <mergeCell ref="B1271:I1275"/>
    <mergeCell ref="B1277:I1281"/>
    <mergeCell ref="B1283:I1287"/>
    <mergeCell ref="D1293:I1293"/>
    <mergeCell ref="E1240:I1240"/>
    <mergeCell ref="B1242:I1242"/>
    <mergeCell ref="C1243:I1243"/>
    <mergeCell ref="C1244:I1244"/>
    <mergeCell ref="C1246:H1246"/>
    <mergeCell ref="H1247:H1248"/>
    <mergeCell ref="B1264:I1268"/>
    <mergeCell ref="B1196:I1200"/>
    <mergeCell ref="B1202:I1206"/>
    <mergeCell ref="B1215:I1219"/>
    <mergeCell ref="B1221:I1225"/>
    <mergeCell ref="B1227:I1231"/>
    <mergeCell ref="D1237:I1237"/>
    <mergeCell ref="E1184:I1184"/>
    <mergeCell ref="B1186:I1186"/>
    <mergeCell ref="C1187:I1187"/>
    <mergeCell ref="C1188:I1188"/>
    <mergeCell ref="C1190:H1190"/>
    <mergeCell ref="H1191:H1192"/>
    <mergeCell ref="B1208:I1212"/>
    <mergeCell ref="B1140:I1144"/>
    <mergeCell ref="B1146:I1150"/>
    <mergeCell ref="B1159:I1163"/>
    <mergeCell ref="B1165:I1169"/>
    <mergeCell ref="B1171:I1175"/>
    <mergeCell ref="D1181:I1181"/>
    <mergeCell ref="E1128:I1128"/>
    <mergeCell ref="B1130:I1130"/>
    <mergeCell ref="C1131:I1131"/>
    <mergeCell ref="C1132:I1132"/>
    <mergeCell ref="C1134:H1134"/>
    <mergeCell ref="H1135:H1136"/>
    <mergeCell ref="B1152:I1156"/>
    <mergeCell ref="B1084:I1088"/>
    <mergeCell ref="B1090:I1094"/>
    <mergeCell ref="B1103:I1107"/>
    <mergeCell ref="B1109:I1113"/>
    <mergeCell ref="B1115:I1119"/>
    <mergeCell ref="D1125:I1125"/>
    <mergeCell ref="E1072:I1072"/>
    <mergeCell ref="B1074:I1074"/>
    <mergeCell ref="C1075:I1075"/>
    <mergeCell ref="C1076:I1076"/>
    <mergeCell ref="C1078:H1078"/>
    <mergeCell ref="H1079:H1080"/>
    <mergeCell ref="B1096:I1100"/>
    <mergeCell ref="B1028:I1032"/>
    <mergeCell ref="B1034:I1038"/>
    <mergeCell ref="B1047:I1051"/>
    <mergeCell ref="B1053:I1057"/>
    <mergeCell ref="B1059:I1063"/>
    <mergeCell ref="D1069:I1069"/>
    <mergeCell ref="E1016:I1016"/>
    <mergeCell ref="B1018:I1018"/>
    <mergeCell ref="C1019:I1019"/>
    <mergeCell ref="C1020:I1020"/>
    <mergeCell ref="C1022:H1022"/>
    <mergeCell ref="H1023:H1024"/>
    <mergeCell ref="B1040:I1044"/>
    <mergeCell ref="B972:I976"/>
    <mergeCell ref="B978:I982"/>
    <mergeCell ref="B991:I995"/>
    <mergeCell ref="B997:I1001"/>
    <mergeCell ref="B1003:I1007"/>
    <mergeCell ref="D1013:I1013"/>
    <mergeCell ref="E960:I960"/>
    <mergeCell ref="B962:I962"/>
    <mergeCell ref="C963:I963"/>
    <mergeCell ref="C964:I964"/>
    <mergeCell ref="C966:H966"/>
    <mergeCell ref="H967:H968"/>
    <mergeCell ref="B984:I988"/>
    <mergeCell ref="B916:I920"/>
    <mergeCell ref="B922:I926"/>
    <mergeCell ref="B935:I939"/>
    <mergeCell ref="B941:I945"/>
    <mergeCell ref="B947:I951"/>
    <mergeCell ref="D957:I957"/>
    <mergeCell ref="E904:I904"/>
    <mergeCell ref="B906:I906"/>
    <mergeCell ref="C907:I907"/>
    <mergeCell ref="C908:I908"/>
    <mergeCell ref="C910:H910"/>
    <mergeCell ref="H911:H912"/>
    <mergeCell ref="B928:I932"/>
    <mergeCell ref="B860:I864"/>
    <mergeCell ref="B866:I870"/>
    <mergeCell ref="B879:I883"/>
    <mergeCell ref="B885:I889"/>
    <mergeCell ref="B891:I895"/>
    <mergeCell ref="D901:I901"/>
    <mergeCell ref="E848:I848"/>
    <mergeCell ref="B850:I850"/>
    <mergeCell ref="C851:I851"/>
    <mergeCell ref="C852:I852"/>
    <mergeCell ref="C854:H854"/>
    <mergeCell ref="H855:H856"/>
    <mergeCell ref="B872:I876"/>
    <mergeCell ref="B804:I808"/>
    <mergeCell ref="B810:I814"/>
    <mergeCell ref="B823:I827"/>
    <mergeCell ref="B829:I833"/>
    <mergeCell ref="B835:I839"/>
    <mergeCell ref="D845:I845"/>
    <mergeCell ref="E792:I792"/>
    <mergeCell ref="B794:I794"/>
    <mergeCell ref="C795:I795"/>
    <mergeCell ref="C796:I796"/>
    <mergeCell ref="C798:H798"/>
    <mergeCell ref="H799:H800"/>
    <mergeCell ref="B816:I820"/>
    <mergeCell ref="B748:I752"/>
    <mergeCell ref="B754:I758"/>
    <mergeCell ref="B767:I771"/>
    <mergeCell ref="B773:I777"/>
    <mergeCell ref="B779:I783"/>
    <mergeCell ref="D789:I789"/>
    <mergeCell ref="E736:I736"/>
    <mergeCell ref="B738:I738"/>
    <mergeCell ref="C739:I739"/>
    <mergeCell ref="C740:I740"/>
    <mergeCell ref="C742:H742"/>
    <mergeCell ref="H743:H744"/>
    <mergeCell ref="B760:I764"/>
    <mergeCell ref="B692:I696"/>
    <mergeCell ref="B698:I702"/>
    <mergeCell ref="B711:I715"/>
    <mergeCell ref="B717:I721"/>
    <mergeCell ref="B723:I727"/>
    <mergeCell ref="D733:I733"/>
    <mergeCell ref="E680:I680"/>
    <mergeCell ref="B682:I682"/>
    <mergeCell ref="C683:I683"/>
    <mergeCell ref="C684:I684"/>
    <mergeCell ref="C686:H686"/>
    <mergeCell ref="H687:H688"/>
    <mergeCell ref="B704:I708"/>
    <mergeCell ref="B636:I640"/>
    <mergeCell ref="B642:I646"/>
    <mergeCell ref="B655:I659"/>
    <mergeCell ref="B661:I665"/>
    <mergeCell ref="B667:I671"/>
    <mergeCell ref="D677:I677"/>
    <mergeCell ref="E624:I624"/>
    <mergeCell ref="B626:I626"/>
    <mergeCell ref="C627:I627"/>
    <mergeCell ref="C628:I628"/>
    <mergeCell ref="C630:H630"/>
    <mergeCell ref="H631:H632"/>
    <mergeCell ref="B648:I652"/>
    <mergeCell ref="B580:I584"/>
    <mergeCell ref="B586:I590"/>
    <mergeCell ref="B599:I603"/>
    <mergeCell ref="B605:I609"/>
    <mergeCell ref="B611:I615"/>
    <mergeCell ref="D621:I621"/>
    <mergeCell ref="E568:I568"/>
    <mergeCell ref="B570:I570"/>
    <mergeCell ref="C571:I571"/>
    <mergeCell ref="C572:I572"/>
    <mergeCell ref="C574:H574"/>
    <mergeCell ref="H575:H576"/>
    <mergeCell ref="B592:I596"/>
    <mergeCell ref="B524:I528"/>
    <mergeCell ref="B530:I534"/>
    <mergeCell ref="B543:I547"/>
    <mergeCell ref="B549:I553"/>
    <mergeCell ref="B555:I559"/>
    <mergeCell ref="D565:I565"/>
    <mergeCell ref="E512:I512"/>
    <mergeCell ref="B514:I514"/>
    <mergeCell ref="C515:I515"/>
    <mergeCell ref="C516:I516"/>
    <mergeCell ref="C518:H518"/>
    <mergeCell ref="H519:H520"/>
    <mergeCell ref="B536:I540"/>
    <mergeCell ref="B468:I472"/>
    <mergeCell ref="B474:I478"/>
    <mergeCell ref="B487:I491"/>
    <mergeCell ref="B493:I497"/>
    <mergeCell ref="B499:I503"/>
    <mergeCell ref="D509:I509"/>
    <mergeCell ref="E456:I456"/>
    <mergeCell ref="B458:I458"/>
    <mergeCell ref="C459:I459"/>
    <mergeCell ref="C460:I460"/>
    <mergeCell ref="C462:H462"/>
    <mergeCell ref="H463:H464"/>
    <mergeCell ref="B480:I484"/>
    <mergeCell ref="B412:I416"/>
    <mergeCell ref="B418:I422"/>
    <mergeCell ref="B431:I435"/>
    <mergeCell ref="B437:I441"/>
    <mergeCell ref="B443:I447"/>
    <mergeCell ref="D453:I453"/>
    <mergeCell ref="E400:I400"/>
    <mergeCell ref="B402:I402"/>
    <mergeCell ref="C403:I403"/>
    <mergeCell ref="C404:I404"/>
    <mergeCell ref="C406:H406"/>
    <mergeCell ref="H407:H408"/>
    <mergeCell ref="B424:I428"/>
    <mergeCell ref="B356:I360"/>
    <mergeCell ref="B362:I366"/>
    <mergeCell ref="B375:I379"/>
    <mergeCell ref="B381:I385"/>
    <mergeCell ref="B387:I391"/>
    <mergeCell ref="D397:I397"/>
    <mergeCell ref="E344:I344"/>
    <mergeCell ref="B346:I346"/>
    <mergeCell ref="C347:I347"/>
    <mergeCell ref="C348:I348"/>
    <mergeCell ref="C350:H350"/>
    <mergeCell ref="H351:H352"/>
    <mergeCell ref="B368:I372"/>
    <mergeCell ref="B300:I304"/>
    <mergeCell ref="B306:I310"/>
    <mergeCell ref="B319:I323"/>
    <mergeCell ref="B325:I329"/>
    <mergeCell ref="B331:I335"/>
    <mergeCell ref="D341:I341"/>
    <mergeCell ref="D285:I285"/>
    <mergeCell ref="E288:I288"/>
    <mergeCell ref="B290:I290"/>
    <mergeCell ref="C292:I292"/>
    <mergeCell ref="C294:H294"/>
    <mergeCell ref="H295:H296"/>
    <mergeCell ref="B312:I316"/>
    <mergeCell ref="D229:I229"/>
    <mergeCell ref="E232:I232"/>
    <mergeCell ref="B234:I234"/>
    <mergeCell ref="C236:I236"/>
    <mergeCell ref="C238:H238"/>
    <mergeCell ref="H239:H240"/>
    <mergeCell ref="B244:I248"/>
    <mergeCell ref="C291:I291"/>
    <mergeCell ref="B250:I254"/>
    <mergeCell ref="B263:I267"/>
    <mergeCell ref="B269:I273"/>
    <mergeCell ref="B275:I279"/>
    <mergeCell ref="C235:I235"/>
    <mergeCell ref="B256:I260"/>
    <mergeCell ref="H183:H184"/>
    <mergeCell ref="B188:I192"/>
    <mergeCell ref="B194:I198"/>
    <mergeCell ref="B207:I211"/>
    <mergeCell ref="B213:I217"/>
    <mergeCell ref="B219:I223"/>
    <mergeCell ref="D173:I173"/>
    <mergeCell ref="E176:I176"/>
    <mergeCell ref="B178:I178"/>
    <mergeCell ref="C179:I179"/>
    <mergeCell ref="C180:I180"/>
    <mergeCell ref="C182:H182"/>
    <mergeCell ref="B200:I204"/>
    <mergeCell ref="H127:H128"/>
    <mergeCell ref="B132:I136"/>
    <mergeCell ref="B138:I142"/>
    <mergeCell ref="B151:I155"/>
    <mergeCell ref="B157:I161"/>
    <mergeCell ref="B163:I167"/>
    <mergeCell ref="D117:I117"/>
    <mergeCell ref="E120:I120"/>
    <mergeCell ref="B122:I122"/>
    <mergeCell ref="C123:I123"/>
    <mergeCell ref="C124:I124"/>
    <mergeCell ref="C126:H126"/>
    <mergeCell ref="B144:I148"/>
    <mergeCell ref="B76:I80"/>
    <mergeCell ref="B82:I86"/>
    <mergeCell ref="B95:I99"/>
    <mergeCell ref="B101:I105"/>
    <mergeCell ref="B107:I111"/>
    <mergeCell ref="E64:I64"/>
    <mergeCell ref="B66:I66"/>
    <mergeCell ref="C67:I67"/>
    <mergeCell ref="C68:I68"/>
    <mergeCell ref="C70:H70"/>
    <mergeCell ref="H71:H72"/>
    <mergeCell ref="B88:I92"/>
    <mergeCell ref="L4:L38"/>
    <mergeCell ref="B39:I43"/>
    <mergeCell ref="B45:I49"/>
    <mergeCell ref="B51:I55"/>
    <mergeCell ref="B10:I10"/>
    <mergeCell ref="D61:I61"/>
    <mergeCell ref="D5:I5"/>
    <mergeCell ref="E8:I8"/>
    <mergeCell ref="C11:I11"/>
    <mergeCell ref="C12:I12"/>
    <mergeCell ref="H15:H16"/>
    <mergeCell ref="C14:H14"/>
    <mergeCell ref="B26:I30"/>
    <mergeCell ref="B32:I36"/>
    <mergeCell ref="B20:I24"/>
  </mergeCells>
  <hyperlinks>
    <hyperlink ref="N4:O4" location="'F4 Fiches action '!B10" display="'F4 Fiches action '!B10"/>
    <hyperlink ref="N5:O5" location="'F4 Fiches action '!B66" display="'F4 Fiches action '!B66"/>
    <hyperlink ref="N6:O6" location="'F4 Fiches action '!B122" display="'F4 Fiches action '!B122"/>
    <hyperlink ref="N7:O7" location="'F4 Fiches action '!B178" display="'F4 Fiches action '!B178"/>
    <hyperlink ref="N8:O8" location="'F4 Fiches action '!B234" display="'F4 Fiches action '!B234"/>
    <hyperlink ref="N9:O9" location="'F4 Fiches action '!B290" display="'F4 Fiches action '!B290"/>
    <hyperlink ref="N10:O10" location="'F4 Fiches action '!B346" display="'F4 Fiches action '!B346"/>
    <hyperlink ref="N11:O11" location="'F4 Fiches action '!B402" display="'F4 Fiches action '!B402"/>
    <hyperlink ref="N12:O12" location="'F4 Fiches action '!B458" display="'F4 Fiches action '!B458"/>
    <hyperlink ref="N13:O13" location="'F4 Fiches action '!B514" display="'F4 Fiches action '!B514"/>
    <hyperlink ref="N14:O14" location="'F4 Fiches action '!B570" display="'F4 Fiches action '!B570"/>
    <hyperlink ref="N15:O15" location="'F4 Fiches action '!B626" display="'F4 Fiches action '!B626"/>
    <hyperlink ref="N16:O16" location="'F4 Fiches action '!B682" display="'F4 Fiches action '!B682"/>
    <hyperlink ref="N17:O17" location="'F4 Fiches action '!B738" display="'F4 Fiches action '!B738"/>
    <hyperlink ref="N18:O18" location="'F4 Fiches action '!B794" display="'F4 Fiches action '!B794"/>
    <hyperlink ref="N19:O19" location="'F4 Fiches action '!B850" display="'F4 Fiches action '!B850"/>
    <hyperlink ref="N20:O20" location="'F4 Fiches action '!B906" display="'F4 Fiches action '!B906"/>
    <hyperlink ref="N21:O21" location="'F4 Fiches action '!B962" display="'F4 Fiches action '!B962"/>
    <hyperlink ref="N22:O22" location="'F4 Fiches action '!B1018" display="'F4 Fiches action '!B1018"/>
    <hyperlink ref="N23:O23" location="'F4 Fiches action '!B1074" display="'F4 Fiches action '!B1074"/>
    <hyperlink ref="N24:O24" location="'F4 Fiches action '!B1130" display="'F4 Fiches action '!B1130"/>
    <hyperlink ref="N25:O25" location="'F4 Fiches action '!B1186" display="'F4 Fiches action '!B1186"/>
    <hyperlink ref="N26:O26" location="'F4 Fiches action '!B1242" display="'F4 Fiches action '!B1242"/>
    <hyperlink ref="N27:O27" location="'F4 Fiches action '!B1298" display="'F4 Fiches action '!B1298"/>
    <hyperlink ref="N28:O28" location="'F4 Fiches action '!B1354" display="'F4 Fiches action '!B1354"/>
    <hyperlink ref="N29:O29" location="'F4 Fiches action '!B1410" display="'F4 Fiches action '!B1410"/>
    <hyperlink ref="N30:O30" location="'F4 Fiches action '!B1466" display="'F4 Fiches action '!B1466"/>
    <hyperlink ref="N31:O31" location="'F4 Fiches action '!B1522" display="'F4 Fiches action '!B1522"/>
    <hyperlink ref="N32:O32" location="'F4 Fiches action '!B1578" display="'F4 Fiches action '!B1578"/>
    <hyperlink ref="N33:O33" location="'F4 Fiches action '!B1634" display="'F4 Fiches action '!B1634"/>
    <hyperlink ref="N34:O34" location="'F4 Fiches action '!B1690" display="'F4 Fiches action '!B1690"/>
    <hyperlink ref="N35:O35" location="'F4 Fiches action '!B1746" display="'F4 Fiches action '!B1746"/>
    <hyperlink ref="N36:O36" location="'F4 Fiches action '!B1802" display="'F4 Fiches action '!B1802"/>
    <hyperlink ref="N37:O37" location="'F4 Fiches action '!B1858" display="'F4 Fiches action '!B1858"/>
    <hyperlink ref="N38:O38" location="'F4 Fiches action '!B1914" display="'F4 Fiches action '!B1914"/>
  </hyperlinks>
  <pageMargins left="0.51181102362204722" right="0.51181102362204722" top="0.55118110236220474" bottom="0.55118110236220474" header="0.31496062992125984" footer="0.31496062992125984"/>
  <pageSetup paperSize="9" orientation="portrait" r:id="rId1"/>
  <headerFooter>
    <oddFooter>&amp;L&amp;F - &amp;A&amp;R&amp;P / &amp;N</oddFooter>
  </headerFooter>
  <rowBreaks count="2" manualBreakCount="2">
    <brk id="56" max="10" man="1"/>
    <brk id="112"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05"/>
  <sheetViews>
    <sheetView showGridLines="0" showRowColHeaders="0" topLeftCell="A7" zoomScaleNormal="100" workbookViewId="0">
      <selection activeCell="M18" sqref="M18"/>
    </sheetView>
  </sheetViews>
  <sheetFormatPr baseColWidth="10" defaultColWidth="11.42578125" defaultRowHeight="14.25" x14ac:dyDescent="0.2"/>
  <cols>
    <col min="1" max="1" width="1.7109375" style="189" customWidth="1"/>
    <col min="2" max="2" width="11.28515625" style="189" customWidth="1"/>
    <col min="3" max="9" width="10.7109375" style="189" customWidth="1"/>
    <col min="10" max="10" width="1.7109375" style="189" customWidth="1"/>
    <col min="11" max="16384" width="11.42578125" style="189"/>
  </cols>
  <sheetData>
    <row r="1" spans="2:15" s="126" customFormat="1" ht="12.75" x14ac:dyDescent="0.25">
      <c r="G1" s="127" t="str">
        <f>IF('F0 Etat des lieux '!C13="","",'F0 Etat des lieux '!C13)</f>
        <v/>
      </c>
      <c r="L1" s="128"/>
      <c r="M1" s="400" t="s">
        <v>259</v>
      </c>
      <c r="N1" s="401"/>
      <c r="O1" s="129"/>
    </row>
    <row r="2" spans="2:15" s="126" customFormat="1" ht="13.5" thickBot="1" x14ac:dyDescent="0.3">
      <c r="G2" s="127" t="str">
        <f>IF('F0 Etat des lieux '!C14="","",'F0 Etat des lieux '!C14)</f>
        <v/>
      </c>
      <c r="L2" s="131"/>
      <c r="M2" s="402"/>
      <c r="N2" s="403"/>
      <c r="O2" s="129"/>
    </row>
    <row r="3" spans="2:15" s="126" customFormat="1" ht="12.75" x14ac:dyDescent="0.25">
      <c r="L3" s="128"/>
      <c r="M3" s="129"/>
      <c r="N3" s="130"/>
      <c r="O3" s="125"/>
    </row>
    <row r="4" spans="2:15" s="126" customFormat="1" x14ac:dyDescent="0.2">
      <c r="L4" s="189"/>
      <c r="M4" s="189"/>
      <c r="N4" s="189"/>
      <c r="O4" s="189"/>
    </row>
    <row r="5" spans="2:15" s="126" customFormat="1" ht="15.75" x14ac:dyDescent="0.2">
      <c r="D5" s="473" t="s">
        <v>247</v>
      </c>
      <c r="E5" s="453"/>
      <c r="F5" s="453"/>
      <c r="G5" s="453"/>
      <c r="H5" s="453"/>
      <c r="I5" s="454"/>
      <c r="L5" s="189"/>
      <c r="M5" s="189"/>
      <c r="N5" s="189"/>
      <c r="O5" s="189"/>
    </row>
    <row r="6" spans="2:15" s="126" customFormat="1" ht="15.75" x14ac:dyDescent="0.2">
      <c r="B6" s="136">
        <v>1</v>
      </c>
      <c r="D6" s="474" t="s">
        <v>225</v>
      </c>
      <c r="E6" s="475"/>
      <c r="F6" s="475"/>
      <c r="G6" s="475"/>
      <c r="H6" s="475"/>
      <c r="I6" s="476"/>
      <c r="L6" s="189"/>
      <c r="M6" s="189"/>
      <c r="N6" s="189"/>
      <c r="O6" s="189"/>
    </row>
    <row r="9" spans="2:15" s="195" customFormat="1" ht="30.75" customHeight="1" x14ac:dyDescent="0.2">
      <c r="B9" s="477" t="s">
        <v>226</v>
      </c>
      <c r="C9" s="477"/>
      <c r="D9" s="477"/>
      <c r="E9" s="477"/>
      <c r="F9" s="477"/>
      <c r="G9" s="477"/>
      <c r="H9" s="477"/>
      <c r="I9" s="477"/>
    </row>
    <row r="10" spans="2:15" s="196" customFormat="1" ht="11.25" x14ac:dyDescent="0.2"/>
    <row r="11" spans="2:15" s="238" customFormat="1" ht="15.95" customHeight="1" x14ac:dyDescent="0.3">
      <c r="B11" s="478" t="s">
        <v>227</v>
      </c>
      <c r="C11" s="479"/>
      <c r="D11" s="479"/>
      <c r="E11" s="479"/>
      <c r="F11" s="479"/>
      <c r="G11" s="479"/>
      <c r="H11" s="479"/>
      <c r="I11" s="480"/>
    </row>
    <row r="12" spans="2:15" s="195" customFormat="1" ht="27.95" customHeight="1" x14ac:dyDescent="0.2">
      <c r="B12" s="149"/>
      <c r="C12" s="470" t="s">
        <v>228</v>
      </c>
      <c r="D12" s="471"/>
      <c r="E12" s="471"/>
      <c r="F12" s="471"/>
      <c r="G12" s="471"/>
      <c r="H12" s="471"/>
      <c r="I12" s="472"/>
    </row>
    <row r="13" spans="2:15" s="195" customFormat="1" ht="27.95" customHeight="1" x14ac:dyDescent="0.2">
      <c r="B13" s="149"/>
      <c r="C13" s="470" t="s">
        <v>229</v>
      </c>
      <c r="D13" s="471"/>
      <c r="E13" s="471"/>
      <c r="F13" s="471"/>
      <c r="G13" s="471"/>
      <c r="H13" s="471"/>
      <c r="I13" s="472"/>
    </row>
    <row r="14" spans="2:15" s="195" customFormat="1" ht="27.95" customHeight="1" x14ac:dyDescent="0.2">
      <c r="B14" s="149"/>
      <c r="C14" s="470" t="s">
        <v>230</v>
      </c>
      <c r="D14" s="471"/>
      <c r="E14" s="471"/>
      <c r="F14" s="471"/>
      <c r="G14" s="471"/>
      <c r="H14" s="471"/>
      <c r="I14" s="472"/>
    </row>
    <row r="15" spans="2:15" s="196" customFormat="1" ht="11.25" x14ac:dyDescent="0.2"/>
    <row r="16" spans="2:15" s="195" customFormat="1" ht="12.75" customHeight="1" x14ac:dyDescent="0.2">
      <c r="B16" s="481" t="s">
        <v>238</v>
      </c>
      <c r="C16" s="482"/>
      <c r="D16" s="482"/>
      <c r="E16" s="482"/>
      <c r="F16" s="482"/>
      <c r="G16" s="482"/>
      <c r="H16" s="482"/>
      <c r="I16" s="483"/>
    </row>
    <row r="17" spans="2:9" s="195" customFormat="1" ht="12.75" x14ac:dyDescent="0.2">
      <c r="B17" s="484"/>
      <c r="C17" s="485"/>
      <c r="D17" s="485"/>
      <c r="E17" s="485"/>
      <c r="F17" s="485"/>
      <c r="G17" s="485"/>
      <c r="H17" s="485"/>
      <c r="I17" s="486"/>
    </row>
    <row r="18" spans="2:9" s="195" customFormat="1" ht="12.75" x14ac:dyDescent="0.2">
      <c r="B18" s="484"/>
      <c r="C18" s="485"/>
      <c r="D18" s="485"/>
      <c r="E18" s="485"/>
      <c r="F18" s="485"/>
      <c r="G18" s="485"/>
      <c r="H18" s="485"/>
      <c r="I18" s="486"/>
    </row>
    <row r="19" spans="2:9" s="195" customFormat="1" ht="12.75" x14ac:dyDescent="0.2">
      <c r="B19" s="484"/>
      <c r="C19" s="485"/>
      <c r="D19" s="485"/>
      <c r="E19" s="485"/>
      <c r="F19" s="485"/>
      <c r="G19" s="485"/>
      <c r="H19" s="485"/>
      <c r="I19" s="486"/>
    </row>
    <row r="20" spans="2:9" s="195" customFormat="1" ht="12.75" x14ac:dyDescent="0.2">
      <c r="B20" s="484"/>
      <c r="C20" s="485"/>
      <c r="D20" s="485"/>
      <c r="E20" s="485"/>
      <c r="F20" s="485"/>
      <c r="G20" s="485"/>
      <c r="H20" s="485"/>
      <c r="I20" s="486"/>
    </row>
    <row r="21" spans="2:9" s="195" customFormat="1" ht="12.75" x14ac:dyDescent="0.2">
      <c r="B21" s="484"/>
      <c r="C21" s="485"/>
      <c r="D21" s="485"/>
      <c r="E21" s="485"/>
      <c r="F21" s="485"/>
      <c r="G21" s="485"/>
      <c r="H21" s="485"/>
      <c r="I21" s="486"/>
    </row>
    <row r="22" spans="2:9" s="195" customFormat="1" ht="12.75" x14ac:dyDescent="0.2">
      <c r="B22" s="487"/>
      <c r="C22" s="488"/>
      <c r="D22" s="488"/>
      <c r="E22" s="488"/>
      <c r="F22" s="488"/>
      <c r="G22" s="488"/>
      <c r="H22" s="488"/>
      <c r="I22" s="489"/>
    </row>
    <row r="23" spans="2:9" s="196" customFormat="1" ht="11.25" x14ac:dyDescent="0.2"/>
    <row r="24" spans="2:9" s="238" customFormat="1" ht="15.95" customHeight="1" x14ac:dyDescent="0.3">
      <c r="B24" s="478" t="s">
        <v>231</v>
      </c>
      <c r="C24" s="479"/>
      <c r="D24" s="479"/>
      <c r="E24" s="479"/>
      <c r="F24" s="479"/>
      <c r="G24" s="479"/>
      <c r="H24" s="479"/>
      <c r="I24" s="480"/>
    </row>
    <row r="25" spans="2:9" s="195" customFormat="1" ht="27.95" customHeight="1" x14ac:dyDescent="0.2">
      <c r="B25" s="149"/>
      <c r="C25" s="470" t="s">
        <v>232</v>
      </c>
      <c r="D25" s="471"/>
      <c r="E25" s="471"/>
      <c r="F25" s="471"/>
      <c r="G25" s="471"/>
      <c r="H25" s="471"/>
      <c r="I25" s="472"/>
    </row>
    <row r="26" spans="2:9" s="195" customFormat="1" ht="27.95" customHeight="1" x14ac:dyDescent="0.2">
      <c r="B26" s="149"/>
      <c r="C26" s="470" t="s">
        <v>233</v>
      </c>
      <c r="D26" s="471"/>
      <c r="E26" s="471"/>
      <c r="F26" s="471"/>
      <c r="G26" s="471"/>
      <c r="H26" s="471"/>
      <c r="I26" s="472"/>
    </row>
    <row r="27" spans="2:9" s="195" customFormat="1" ht="27.95" customHeight="1" x14ac:dyDescent="0.2">
      <c r="B27" s="149"/>
      <c r="C27" s="470" t="s">
        <v>234</v>
      </c>
      <c r="D27" s="471"/>
      <c r="E27" s="471"/>
      <c r="F27" s="471"/>
      <c r="G27" s="471"/>
      <c r="H27" s="471"/>
      <c r="I27" s="472"/>
    </row>
    <row r="28" spans="2:9" s="196" customFormat="1" ht="11.25" x14ac:dyDescent="0.2"/>
    <row r="29" spans="2:9" s="195" customFormat="1" ht="12.75" customHeight="1" x14ac:dyDescent="0.2">
      <c r="B29" s="481" t="s">
        <v>238</v>
      </c>
      <c r="C29" s="482"/>
      <c r="D29" s="482"/>
      <c r="E29" s="482"/>
      <c r="F29" s="482"/>
      <c r="G29" s="482"/>
      <c r="H29" s="482"/>
      <c r="I29" s="483"/>
    </row>
    <row r="30" spans="2:9" s="195" customFormat="1" ht="12.75" x14ac:dyDescent="0.2">
      <c r="B30" s="484"/>
      <c r="C30" s="485"/>
      <c r="D30" s="485"/>
      <c r="E30" s="485"/>
      <c r="F30" s="485"/>
      <c r="G30" s="485"/>
      <c r="H30" s="485"/>
      <c r="I30" s="486"/>
    </row>
    <row r="31" spans="2:9" s="195" customFormat="1" ht="12.75" x14ac:dyDescent="0.2">
      <c r="B31" s="484"/>
      <c r="C31" s="485"/>
      <c r="D31" s="485"/>
      <c r="E31" s="485"/>
      <c r="F31" s="485"/>
      <c r="G31" s="485"/>
      <c r="H31" s="485"/>
      <c r="I31" s="486"/>
    </row>
    <row r="32" spans="2:9" s="195" customFormat="1" ht="12.75" x14ac:dyDescent="0.2">
      <c r="B32" s="484"/>
      <c r="C32" s="485"/>
      <c r="D32" s="485"/>
      <c r="E32" s="485"/>
      <c r="F32" s="485"/>
      <c r="G32" s="485"/>
      <c r="H32" s="485"/>
      <c r="I32" s="486"/>
    </row>
    <row r="33" spans="2:9" s="195" customFormat="1" ht="12.75" x14ac:dyDescent="0.2">
      <c r="B33" s="484"/>
      <c r="C33" s="485"/>
      <c r="D33" s="485"/>
      <c r="E33" s="485"/>
      <c r="F33" s="485"/>
      <c r="G33" s="485"/>
      <c r="H33" s="485"/>
      <c r="I33" s="486"/>
    </row>
    <row r="34" spans="2:9" s="195" customFormat="1" ht="12.75" x14ac:dyDescent="0.2">
      <c r="B34" s="484"/>
      <c r="C34" s="485"/>
      <c r="D34" s="485"/>
      <c r="E34" s="485"/>
      <c r="F34" s="485"/>
      <c r="G34" s="485"/>
      <c r="H34" s="485"/>
      <c r="I34" s="486"/>
    </row>
    <row r="35" spans="2:9" s="195" customFormat="1" ht="12.75" x14ac:dyDescent="0.2">
      <c r="B35" s="487"/>
      <c r="C35" s="488"/>
      <c r="D35" s="488"/>
      <c r="E35" s="488"/>
      <c r="F35" s="488"/>
      <c r="G35" s="488"/>
      <c r="H35" s="488"/>
      <c r="I35" s="489"/>
    </row>
    <row r="36" spans="2:9" s="196" customFormat="1" ht="11.25" x14ac:dyDescent="0.2"/>
    <row r="37" spans="2:9" s="238" customFormat="1" ht="15.95" customHeight="1" x14ac:dyDescent="0.3">
      <c r="B37" s="478" t="s">
        <v>235</v>
      </c>
      <c r="C37" s="479"/>
      <c r="D37" s="479"/>
      <c r="E37" s="479"/>
      <c r="F37" s="479"/>
      <c r="G37" s="479"/>
      <c r="H37" s="479"/>
      <c r="I37" s="480"/>
    </row>
    <row r="38" spans="2:9" s="195" customFormat="1" ht="27.95" customHeight="1" x14ac:dyDescent="0.2">
      <c r="B38" s="149"/>
      <c r="C38" s="470" t="s">
        <v>236</v>
      </c>
      <c r="D38" s="471"/>
      <c r="E38" s="471"/>
      <c r="F38" s="471"/>
      <c r="G38" s="471"/>
      <c r="H38" s="471"/>
      <c r="I38" s="472"/>
    </row>
    <row r="39" spans="2:9" s="195" customFormat="1" ht="27.95" customHeight="1" x14ac:dyDescent="0.2">
      <c r="B39" s="149"/>
      <c r="C39" s="470" t="s">
        <v>237</v>
      </c>
      <c r="D39" s="471"/>
      <c r="E39" s="471"/>
      <c r="F39" s="471"/>
      <c r="G39" s="471"/>
      <c r="H39" s="471"/>
      <c r="I39" s="472"/>
    </row>
    <row r="40" spans="2:9" s="196" customFormat="1" ht="11.25" x14ac:dyDescent="0.2"/>
    <row r="41" spans="2:9" s="195" customFormat="1" ht="12.75" customHeight="1" x14ac:dyDescent="0.2">
      <c r="B41" s="481" t="s">
        <v>238</v>
      </c>
      <c r="C41" s="482"/>
      <c r="D41" s="482"/>
      <c r="E41" s="482"/>
      <c r="F41" s="482"/>
      <c r="G41" s="482"/>
      <c r="H41" s="482"/>
      <c r="I41" s="483"/>
    </row>
    <row r="42" spans="2:9" s="195" customFormat="1" ht="12.75" x14ac:dyDescent="0.2">
      <c r="B42" s="484"/>
      <c r="C42" s="485"/>
      <c r="D42" s="485"/>
      <c r="E42" s="485"/>
      <c r="F42" s="485"/>
      <c r="G42" s="485"/>
      <c r="H42" s="485"/>
      <c r="I42" s="486"/>
    </row>
    <row r="43" spans="2:9" s="195" customFormat="1" ht="12.75" x14ac:dyDescent="0.2">
      <c r="B43" s="484"/>
      <c r="C43" s="485"/>
      <c r="D43" s="485"/>
      <c r="E43" s="485"/>
      <c r="F43" s="485"/>
      <c r="G43" s="485"/>
      <c r="H43" s="485"/>
      <c r="I43" s="486"/>
    </row>
    <row r="44" spans="2:9" s="195" customFormat="1" ht="12.75" x14ac:dyDescent="0.2">
      <c r="B44" s="484"/>
      <c r="C44" s="485"/>
      <c r="D44" s="485"/>
      <c r="E44" s="485"/>
      <c r="F44" s="485"/>
      <c r="G44" s="485"/>
      <c r="H44" s="485"/>
      <c r="I44" s="486"/>
    </row>
    <row r="45" spans="2:9" s="195" customFormat="1" ht="12.75" x14ac:dyDescent="0.2">
      <c r="B45" s="484"/>
      <c r="C45" s="485"/>
      <c r="D45" s="485"/>
      <c r="E45" s="485"/>
      <c r="F45" s="485"/>
      <c r="G45" s="485"/>
      <c r="H45" s="485"/>
      <c r="I45" s="486"/>
    </row>
    <row r="46" spans="2:9" s="195" customFormat="1" ht="12.75" x14ac:dyDescent="0.2">
      <c r="B46" s="484"/>
      <c r="C46" s="485"/>
      <c r="D46" s="485"/>
      <c r="E46" s="485"/>
      <c r="F46" s="485"/>
      <c r="G46" s="485"/>
      <c r="H46" s="485"/>
      <c r="I46" s="486"/>
    </row>
    <row r="47" spans="2:9" s="195" customFormat="1" ht="12.75" x14ac:dyDescent="0.2">
      <c r="B47" s="487"/>
      <c r="C47" s="488"/>
      <c r="D47" s="488"/>
      <c r="E47" s="488"/>
      <c r="F47" s="488"/>
      <c r="G47" s="488"/>
      <c r="H47" s="488"/>
      <c r="I47" s="489"/>
    </row>
    <row r="48" spans="2:9" s="196" customFormat="1" ht="11.25" x14ac:dyDescent="0.2"/>
    <row r="49" spans="2:9" s="238" customFormat="1" ht="15.95" customHeight="1" x14ac:dyDescent="0.3">
      <c r="B49" s="478" t="s">
        <v>239</v>
      </c>
      <c r="C49" s="479"/>
      <c r="D49" s="479"/>
      <c r="E49" s="479"/>
      <c r="F49" s="479"/>
      <c r="G49" s="479"/>
      <c r="H49" s="479"/>
      <c r="I49" s="480"/>
    </row>
    <row r="50" spans="2:9" s="195" customFormat="1" ht="27.95" customHeight="1" x14ac:dyDescent="0.2">
      <c r="B50" s="149"/>
      <c r="C50" s="470" t="s">
        <v>244</v>
      </c>
      <c r="D50" s="471"/>
      <c r="E50" s="471"/>
      <c r="F50" s="471"/>
      <c r="G50" s="471"/>
      <c r="H50" s="471"/>
      <c r="I50" s="472"/>
    </row>
    <row r="51" spans="2:9" s="195" customFormat="1" ht="27.95" customHeight="1" x14ac:dyDescent="0.2">
      <c r="B51" s="149"/>
      <c r="C51" s="470" t="s">
        <v>240</v>
      </c>
      <c r="D51" s="471"/>
      <c r="E51" s="471"/>
      <c r="F51" s="471"/>
      <c r="G51" s="471"/>
      <c r="H51" s="471"/>
      <c r="I51" s="472"/>
    </row>
    <row r="52" spans="2:9" s="195" customFormat="1" ht="27.95" customHeight="1" x14ac:dyDescent="0.2">
      <c r="B52" s="149"/>
      <c r="C52" s="470" t="s">
        <v>241</v>
      </c>
      <c r="D52" s="471"/>
      <c r="E52" s="471"/>
      <c r="F52" s="471"/>
      <c r="G52" s="471"/>
      <c r="H52" s="471"/>
      <c r="I52" s="472"/>
    </row>
    <row r="53" spans="2:9" s="196" customFormat="1" ht="11.25" x14ac:dyDescent="0.2"/>
    <row r="54" spans="2:9" s="195" customFormat="1" ht="12.75" customHeight="1" x14ac:dyDescent="0.2">
      <c r="B54" s="481" t="s">
        <v>238</v>
      </c>
      <c r="C54" s="482"/>
      <c r="D54" s="482"/>
      <c r="E54" s="482"/>
      <c r="F54" s="482"/>
      <c r="G54" s="482"/>
      <c r="H54" s="482"/>
      <c r="I54" s="483"/>
    </row>
    <row r="55" spans="2:9" s="195" customFormat="1" ht="12.75" x14ac:dyDescent="0.2">
      <c r="B55" s="484"/>
      <c r="C55" s="485"/>
      <c r="D55" s="485"/>
      <c r="E55" s="485"/>
      <c r="F55" s="485"/>
      <c r="G55" s="485"/>
      <c r="H55" s="485"/>
      <c r="I55" s="486"/>
    </row>
    <row r="56" spans="2:9" s="195" customFormat="1" ht="12.75" x14ac:dyDescent="0.2">
      <c r="B56" s="484"/>
      <c r="C56" s="485"/>
      <c r="D56" s="485"/>
      <c r="E56" s="485"/>
      <c r="F56" s="485"/>
      <c r="G56" s="485"/>
      <c r="H56" s="485"/>
      <c r="I56" s="486"/>
    </row>
    <row r="57" spans="2:9" s="195" customFormat="1" ht="12.75" x14ac:dyDescent="0.2">
      <c r="B57" s="484"/>
      <c r="C57" s="485"/>
      <c r="D57" s="485"/>
      <c r="E57" s="485"/>
      <c r="F57" s="485"/>
      <c r="G57" s="485"/>
      <c r="H57" s="485"/>
      <c r="I57" s="486"/>
    </row>
    <row r="58" spans="2:9" s="195" customFormat="1" ht="12.75" x14ac:dyDescent="0.2">
      <c r="B58" s="484"/>
      <c r="C58" s="485"/>
      <c r="D58" s="485"/>
      <c r="E58" s="485"/>
      <c r="F58" s="485"/>
      <c r="G58" s="485"/>
      <c r="H58" s="485"/>
      <c r="I58" s="486"/>
    </row>
    <row r="59" spans="2:9" s="195" customFormat="1" ht="12.75" x14ac:dyDescent="0.2">
      <c r="B59" s="484"/>
      <c r="C59" s="485"/>
      <c r="D59" s="485"/>
      <c r="E59" s="485"/>
      <c r="F59" s="485"/>
      <c r="G59" s="485"/>
      <c r="H59" s="485"/>
      <c r="I59" s="486"/>
    </row>
    <row r="60" spans="2:9" s="195" customFormat="1" ht="12.75" x14ac:dyDescent="0.2">
      <c r="B60" s="487"/>
      <c r="C60" s="488"/>
      <c r="D60" s="488"/>
      <c r="E60" s="488"/>
      <c r="F60" s="488"/>
      <c r="G60" s="488"/>
      <c r="H60" s="488"/>
      <c r="I60" s="489"/>
    </row>
    <row r="61" spans="2:9" s="196" customFormat="1" ht="11.25" x14ac:dyDescent="0.2"/>
    <row r="62" spans="2:9" s="238" customFormat="1" ht="15.95" customHeight="1" x14ac:dyDescent="0.3">
      <c r="B62" s="478" t="s">
        <v>242</v>
      </c>
      <c r="C62" s="479"/>
      <c r="D62" s="479"/>
      <c r="E62" s="479"/>
      <c r="F62" s="479"/>
      <c r="G62" s="479"/>
      <c r="H62" s="479"/>
      <c r="I62" s="480"/>
    </row>
    <row r="63" spans="2:9" s="195" customFormat="1" ht="27.95" customHeight="1" x14ac:dyDescent="0.2">
      <c r="B63" s="149"/>
      <c r="C63" s="490" t="s">
        <v>243</v>
      </c>
      <c r="D63" s="491"/>
      <c r="E63" s="491"/>
      <c r="F63" s="491"/>
      <c r="G63" s="491"/>
      <c r="H63" s="491"/>
      <c r="I63" s="492"/>
    </row>
    <row r="64" spans="2:9" s="195" customFormat="1" ht="104.25" customHeight="1" x14ac:dyDescent="0.2">
      <c r="B64" s="149"/>
      <c r="C64" s="493" t="s">
        <v>245</v>
      </c>
      <c r="D64" s="494"/>
      <c r="E64" s="494"/>
      <c r="F64" s="494"/>
      <c r="G64" s="494"/>
      <c r="H64" s="494"/>
      <c r="I64" s="495"/>
    </row>
    <row r="65" spans="2:9" s="195" customFormat="1" ht="27.95" customHeight="1" x14ac:dyDescent="0.2">
      <c r="B65" s="149"/>
      <c r="C65" s="490" t="s">
        <v>246</v>
      </c>
      <c r="D65" s="491"/>
      <c r="E65" s="491"/>
      <c r="F65" s="491"/>
      <c r="G65" s="491"/>
      <c r="H65" s="491"/>
      <c r="I65" s="492"/>
    </row>
    <row r="66" spans="2:9" s="196" customFormat="1" ht="11.25" x14ac:dyDescent="0.2"/>
    <row r="67" spans="2:9" s="195" customFormat="1" ht="12.75" x14ac:dyDescent="0.2"/>
    <row r="68" spans="2:9" s="195" customFormat="1" ht="12.75" x14ac:dyDescent="0.2"/>
    <row r="69" spans="2:9" s="195" customFormat="1" ht="12.75" x14ac:dyDescent="0.2"/>
    <row r="70" spans="2:9" s="195" customFormat="1" ht="12.75" x14ac:dyDescent="0.2"/>
    <row r="71" spans="2:9" s="195" customFormat="1" ht="12.75" x14ac:dyDescent="0.2"/>
    <row r="72" spans="2:9" s="195" customFormat="1" ht="12.75" x14ac:dyDescent="0.2"/>
    <row r="73" spans="2:9" s="195" customFormat="1" ht="12.75" x14ac:dyDescent="0.2"/>
    <row r="74" spans="2:9" s="195" customFormat="1" ht="12.75" x14ac:dyDescent="0.2"/>
    <row r="75" spans="2:9" s="195" customFormat="1" ht="12.75" x14ac:dyDescent="0.2"/>
    <row r="76" spans="2:9" s="195" customFormat="1" ht="12.75" x14ac:dyDescent="0.2"/>
    <row r="77" spans="2:9" s="195" customFormat="1" ht="12.75" x14ac:dyDescent="0.2"/>
    <row r="78" spans="2:9" s="195" customFormat="1" ht="12.75" x14ac:dyDescent="0.2"/>
    <row r="79" spans="2:9" s="195" customFormat="1" ht="12.75" x14ac:dyDescent="0.2"/>
    <row r="80" spans="2:9" s="195" customFormat="1" ht="12.75" x14ac:dyDescent="0.2"/>
    <row r="81" s="195" customFormat="1" ht="12.75" x14ac:dyDescent="0.2"/>
    <row r="82" s="195" customFormat="1" ht="12.75" x14ac:dyDescent="0.2"/>
    <row r="83" s="195" customFormat="1" ht="12.75" x14ac:dyDescent="0.2"/>
    <row r="84" s="195" customFormat="1" ht="12.75" x14ac:dyDescent="0.2"/>
    <row r="85" s="195" customFormat="1" ht="12.75" x14ac:dyDescent="0.2"/>
    <row r="86" s="195" customFormat="1" ht="12.75" x14ac:dyDescent="0.2"/>
    <row r="87" s="195" customFormat="1" ht="12.75" x14ac:dyDescent="0.2"/>
    <row r="88" s="195" customFormat="1" ht="12.75" x14ac:dyDescent="0.2"/>
    <row r="89" s="195" customFormat="1" ht="12.75" x14ac:dyDescent="0.2"/>
    <row r="90" s="195" customFormat="1" ht="12.75" x14ac:dyDescent="0.2"/>
    <row r="91" s="195" customFormat="1" ht="12.75" x14ac:dyDescent="0.2"/>
    <row r="92" s="195" customFormat="1" ht="12.75" x14ac:dyDescent="0.2"/>
    <row r="93" s="195" customFormat="1" ht="12.75" x14ac:dyDescent="0.2"/>
    <row r="94" s="195" customFormat="1" ht="12.75" x14ac:dyDescent="0.2"/>
    <row r="95" s="195" customFormat="1" ht="12.75" x14ac:dyDescent="0.2"/>
    <row r="96" s="195" customFormat="1" ht="12.75" x14ac:dyDescent="0.2"/>
    <row r="97" s="195" customFormat="1" ht="12.75" x14ac:dyDescent="0.2"/>
    <row r="98" s="195" customFormat="1" ht="12.75" x14ac:dyDescent="0.2"/>
    <row r="99" s="195" customFormat="1" ht="12.75" x14ac:dyDescent="0.2"/>
    <row r="100" s="195" customFormat="1" ht="12.75" x14ac:dyDescent="0.2"/>
    <row r="101" s="195" customFormat="1" ht="12.75" x14ac:dyDescent="0.2"/>
    <row r="102" s="195" customFormat="1" ht="12.75" x14ac:dyDescent="0.2"/>
    <row r="103" s="195" customFormat="1" ht="12.75" x14ac:dyDescent="0.2"/>
    <row r="104" s="195" customFormat="1" ht="12.75" x14ac:dyDescent="0.2"/>
    <row r="105" s="195" customFormat="1" ht="12.75" x14ac:dyDescent="0.2"/>
    <row r="106" s="195" customFormat="1" ht="12.75" x14ac:dyDescent="0.2"/>
    <row r="107" s="195" customFormat="1" ht="12.75" x14ac:dyDescent="0.2"/>
    <row r="108" s="195" customFormat="1" ht="12.75" x14ac:dyDescent="0.2"/>
    <row r="109" s="195" customFormat="1" ht="12.75" x14ac:dyDescent="0.2"/>
    <row r="110" s="195" customFormat="1" ht="12.75" x14ac:dyDescent="0.2"/>
    <row r="111" s="195" customFormat="1" ht="12.75" x14ac:dyDescent="0.2"/>
    <row r="112" s="195" customFormat="1" ht="12.75" x14ac:dyDescent="0.2"/>
    <row r="113" s="195" customFormat="1" ht="12.75" x14ac:dyDescent="0.2"/>
    <row r="114" s="195" customFormat="1" ht="12.75" x14ac:dyDescent="0.2"/>
    <row r="115" s="195" customFormat="1" ht="12.75" x14ac:dyDescent="0.2"/>
    <row r="116" s="195" customFormat="1" ht="12.75" x14ac:dyDescent="0.2"/>
    <row r="117" s="195" customFormat="1" ht="12.75" x14ac:dyDescent="0.2"/>
    <row r="118" s="195" customFormat="1" ht="12.75" x14ac:dyDescent="0.2"/>
    <row r="119" s="195" customFormat="1" ht="12.75" x14ac:dyDescent="0.2"/>
    <row r="120" s="195" customFormat="1" ht="12.75" x14ac:dyDescent="0.2"/>
    <row r="121" s="195" customFormat="1" ht="12.75" x14ac:dyDescent="0.2"/>
    <row r="122" s="195" customFormat="1" ht="12.75" x14ac:dyDescent="0.2"/>
    <row r="123" s="195" customFormat="1" ht="12.75" x14ac:dyDescent="0.2"/>
    <row r="124" s="195" customFormat="1" ht="12.75" x14ac:dyDescent="0.2"/>
    <row r="125" s="195" customFormat="1" ht="12.75" x14ac:dyDescent="0.2"/>
    <row r="126" s="195" customFormat="1" ht="12.75" x14ac:dyDescent="0.2"/>
    <row r="127" s="195" customFormat="1" ht="12.75" x14ac:dyDescent="0.2"/>
    <row r="128" s="195" customFormat="1" ht="12.75" x14ac:dyDescent="0.2"/>
    <row r="129" s="195" customFormat="1" ht="12.75" x14ac:dyDescent="0.2"/>
    <row r="130" s="195" customFormat="1" ht="12.75" x14ac:dyDescent="0.2"/>
    <row r="131" s="195" customFormat="1" ht="12.75" x14ac:dyDescent="0.2"/>
    <row r="132" s="195" customFormat="1" ht="12.75" x14ac:dyDescent="0.2"/>
    <row r="133" s="195" customFormat="1" ht="12.75" x14ac:dyDescent="0.2"/>
    <row r="134" s="195" customFormat="1" ht="12.75" x14ac:dyDescent="0.2"/>
    <row r="135" s="195" customFormat="1" ht="12.75" x14ac:dyDescent="0.2"/>
    <row r="136" s="195" customFormat="1" ht="12.75" x14ac:dyDescent="0.2"/>
    <row r="137" s="195" customFormat="1" ht="12.75" x14ac:dyDescent="0.2"/>
    <row r="138" s="195" customFormat="1" ht="12.75" x14ac:dyDescent="0.2"/>
    <row r="139" s="195" customFormat="1" ht="12.75" x14ac:dyDescent="0.2"/>
    <row r="140" s="195" customFormat="1" ht="12.75" x14ac:dyDescent="0.2"/>
    <row r="141" s="195" customFormat="1" ht="12.75" x14ac:dyDescent="0.2"/>
    <row r="142" s="195" customFormat="1" ht="12.75" x14ac:dyDescent="0.2"/>
    <row r="143" s="195" customFormat="1" ht="12.75" x14ac:dyDescent="0.2"/>
    <row r="144" s="195" customFormat="1" ht="12.75" x14ac:dyDescent="0.2"/>
    <row r="145" s="195" customFormat="1" ht="12.75" x14ac:dyDescent="0.2"/>
    <row r="146" s="195" customFormat="1" ht="12.75" x14ac:dyDescent="0.2"/>
    <row r="147" s="195" customFormat="1" ht="12.75" x14ac:dyDescent="0.2"/>
    <row r="148" s="195" customFormat="1" ht="12.75" x14ac:dyDescent="0.2"/>
    <row r="149" s="195" customFormat="1" ht="12.75" x14ac:dyDescent="0.2"/>
    <row r="150" s="195" customFormat="1" ht="12.75" x14ac:dyDescent="0.2"/>
    <row r="151" s="195" customFormat="1" ht="12.75" x14ac:dyDescent="0.2"/>
    <row r="152" s="195" customFormat="1" ht="12.75" x14ac:dyDescent="0.2"/>
    <row r="153" s="195" customFormat="1" ht="12.75" x14ac:dyDescent="0.2"/>
    <row r="154" s="195" customFormat="1" ht="12.75" x14ac:dyDescent="0.2"/>
    <row r="155" s="195" customFormat="1" ht="12.75" x14ac:dyDescent="0.2"/>
    <row r="156" s="195" customFormat="1" ht="12.75" x14ac:dyDescent="0.2"/>
    <row r="157" s="195" customFormat="1" ht="12.75" x14ac:dyDescent="0.2"/>
    <row r="158" s="195" customFormat="1" ht="12.75" x14ac:dyDescent="0.2"/>
    <row r="159" s="195" customFormat="1" ht="12.75" x14ac:dyDescent="0.2"/>
    <row r="160" s="195" customFormat="1" ht="12.75" x14ac:dyDescent="0.2"/>
    <row r="161" s="195" customFormat="1" ht="12.75" x14ac:dyDescent="0.2"/>
    <row r="162" s="195" customFormat="1" ht="12.75" x14ac:dyDescent="0.2"/>
    <row r="163" s="195" customFormat="1" ht="12.75" x14ac:dyDescent="0.2"/>
    <row r="164" s="195" customFormat="1" ht="12.75" x14ac:dyDescent="0.2"/>
    <row r="165" s="195" customFormat="1" ht="12.75" x14ac:dyDescent="0.2"/>
    <row r="166" s="195" customFormat="1" ht="12.75" x14ac:dyDescent="0.2"/>
    <row r="167" s="195" customFormat="1" ht="12.75" x14ac:dyDescent="0.2"/>
    <row r="168" s="195" customFormat="1" ht="12.75" x14ac:dyDescent="0.2"/>
    <row r="169" s="195" customFormat="1" ht="12.75" x14ac:dyDescent="0.2"/>
    <row r="170" s="195" customFormat="1" ht="12.75" x14ac:dyDescent="0.2"/>
    <row r="171" s="195" customFormat="1" ht="12.75" x14ac:dyDescent="0.2"/>
    <row r="172" s="195" customFormat="1" ht="12.75" x14ac:dyDescent="0.2"/>
    <row r="173" s="195" customFormat="1" ht="12.75" x14ac:dyDescent="0.2"/>
    <row r="174" s="195" customFormat="1" ht="12.75" x14ac:dyDescent="0.2"/>
    <row r="175" s="195" customFormat="1" ht="12.75" x14ac:dyDescent="0.2"/>
    <row r="176" s="195" customFormat="1" ht="12.75" x14ac:dyDescent="0.2"/>
    <row r="177" s="195" customFormat="1" ht="12.75" x14ac:dyDescent="0.2"/>
    <row r="178" s="195" customFormat="1" ht="12.75" x14ac:dyDescent="0.2"/>
    <row r="179" s="195" customFormat="1" ht="12.75" x14ac:dyDescent="0.2"/>
    <row r="180" s="195" customFormat="1" ht="12.75" x14ac:dyDescent="0.2"/>
    <row r="181" s="195" customFormat="1" ht="12.75" x14ac:dyDescent="0.2"/>
    <row r="182" s="195" customFormat="1" ht="12.75" x14ac:dyDescent="0.2"/>
    <row r="183" s="195" customFormat="1" ht="12.75" x14ac:dyDescent="0.2"/>
    <row r="184" s="195" customFormat="1" ht="12.75" x14ac:dyDescent="0.2"/>
    <row r="185" s="195" customFormat="1" ht="12.75" x14ac:dyDescent="0.2"/>
    <row r="186" s="195" customFormat="1" ht="12.75" x14ac:dyDescent="0.2"/>
    <row r="187" s="195" customFormat="1" ht="12.75" x14ac:dyDescent="0.2"/>
    <row r="188" s="195" customFormat="1" ht="12.75" x14ac:dyDescent="0.2"/>
    <row r="189" s="195" customFormat="1" ht="12.75" x14ac:dyDescent="0.2"/>
    <row r="190" s="195" customFormat="1" ht="12.75" x14ac:dyDescent="0.2"/>
    <row r="191" s="195" customFormat="1" ht="12.75" x14ac:dyDescent="0.2"/>
    <row r="192" s="195" customFormat="1" ht="12.75" x14ac:dyDescent="0.2"/>
    <row r="193" s="195" customFormat="1" ht="12.75" x14ac:dyDescent="0.2"/>
    <row r="194" s="195" customFormat="1" ht="12.75" x14ac:dyDescent="0.2"/>
    <row r="195" s="195" customFormat="1" ht="12.75" x14ac:dyDescent="0.2"/>
    <row r="196" s="195" customFormat="1" ht="12.75" x14ac:dyDescent="0.2"/>
    <row r="197" s="195" customFormat="1" ht="12.75" x14ac:dyDescent="0.2"/>
    <row r="198" s="195" customFormat="1" ht="12.75" x14ac:dyDescent="0.2"/>
    <row r="199" s="195" customFormat="1" ht="12.75" x14ac:dyDescent="0.2"/>
    <row r="200" s="195" customFormat="1" ht="12.75" x14ac:dyDescent="0.2"/>
    <row r="201" s="195" customFormat="1" ht="12.75" x14ac:dyDescent="0.2"/>
    <row r="202" s="195" customFormat="1" ht="12.75" x14ac:dyDescent="0.2"/>
    <row r="203" s="195" customFormat="1" ht="12.75" x14ac:dyDescent="0.2"/>
    <row r="204" s="195" customFormat="1" ht="12.75" x14ac:dyDescent="0.2"/>
    <row r="205" s="195" customFormat="1" ht="12.75" x14ac:dyDescent="0.2"/>
    <row r="206" s="195" customFormat="1" ht="12.75" x14ac:dyDescent="0.2"/>
    <row r="207" s="195" customFormat="1" ht="12.75" x14ac:dyDescent="0.2"/>
    <row r="208" s="195" customFormat="1" ht="12.75" x14ac:dyDescent="0.2"/>
    <row r="209" s="195" customFormat="1" ht="12.75" x14ac:dyDescent="0.2"/>
    <row r="210" s="195" customFormat="1" ht="12.75" x14ac:dyDescent="0.2"/>
    <row r="211" s="195" customFormat="1" ht="12.75" x14ac:dyDescent="0.2"/>
    <row r="212" s="195" customFormat="1" ht="12.75" x14ac:dyDescent="0.2"/>
    <row r="213" s="195" customFormat="1" ht="12.75" x14ac:dyDescent="0.2"/>
    <row r="214" s="195" customFormat="1" ht="12.75" x14ac:dyDescent="0.2"/>
    <row r="215" s="195" customFormat="1" ht="12.75" x14ac:dyDescent="0.2"/>
    <row r="216" s="195" customFormat="1" ht="12.75" x14ac:dyDescent="0.2"/>
    <row r="217" s="195" customFormat="1" ht="12.75" x14ac:dyDescent="0.2"/>
    <row r="218" s="195" customFormat="1" ht="12.75" x14ac:dyDescent="0.2"/>
    <row r="219" s="195" customFormat="1" ht="12.75" x14ac:dyDescent="0.2"/>
    <row r="220" s="195" customFormat="1" ht="12.75" x14ac:dyDescent="0.2"/>
    <row r="221" s="195" customFormat="1" ht="12.75" x14ac:dyDescent="0.2"/>
    <row r="222" s="195" customFormat="1" ht="12.75" x14ac:dyDescent="0.2"/>
    <row r="223" s="195" customFormat="1" ht="12.75" x14ac:dyDescent="0.2"/>
    <row r="224" s="195" customFormat="1" ht="12.75" x14ac:dyDescent="0.2"/>
    <row r="225" s="195" customFormat="1" ht="12.75" x14ac:dyDescent="0.2"/>
    <row r="226" s="195" customFormat="1" ht="12.75" x14ac:dyDescent="0.2"/>
    <row r="227" s="195" customFormat="1" ht="12.75" x14ac:dyDescent="0.2"/>
    <row r="228" s="195" customFormat="1" ht="12.75" x14ac:dyDescent="0.2"/>
    <row r="229" s="195" customFormat="1" ht="12.75" x14ac:dyDescent="0.2"/>
    <row r="230" s="195" customFormat="1" ht="12.75" x14ac:dyDescent="0.2"/>
    <row r="231" s="195" customFormat="1" ht="12.75" x14ac:dyDescent="0.2"/>
    <row r="232" s="195" customFormat="1" ht="12.75" x14ac:dyDescent="0.2"/>
    <row r="233" s="195" customFormat="1" ht="12.75" x14ac:dyDescent="0.2"/>
    <row r="234" s="195" customFormat="1" ht="12.75" x14ac:dyDescent="0.2"/>
    <row r="235" s="195" customFormat="1" ht="12.75" x14ac:dyDescent="0.2"/>
    <row r="236" s="195" customFormat="1" ht="12.75" x14ac:dyDescent="0.2"/>
    <row r="237" s="195" customFormat="1" ht="12.75" x14ac:dyDescent="0.2"/>
    <row r="238" s="195" customFormat="1" ht="12.75" x14ac:dyDescent="0.2"/>
    <row r="239" s="195" customFormat="1" ht="12.75" x14ac:dyDescent="0.2"/>
    <row r="240" s="195" customFormat="1" ht="12.75" x14ac:dyDescent="0.2"/>
    <row r="241" s="195" customFormat="1" ht="12.75" x14ac:dyDescent="0.2"/>
    <row r="242" s="195" customFormat="1" ht="12.75" x14ac:dyDescent="0.2"/>
    <row r="243" s="195" customFormat="1" ht="12.75" x14ac:dyDescent="0.2"/>
    <row r="244" s="195" customFormat="1" ht="12.75" x14ac:dyDescent="0.2"/>
    <row r="245" s="195" customFormat="1" ht="12.75" x14ac:dyDescent="0.2"/>
    <row r="246" s="195" customFormat="1" ht="12.75" x14ac:dyDescent="0.2"/>
    <row r="247" s="195" customFormat="1" ht="12.75" x14ac:dyDescent="0.2"/>
    <row r="248" s="195" customFormat="1" ht="12.75" x14ac:dyDescent="0.2"/>
    <row r="249" s="195" customFormat="1" ht="12.75" x14ac:dyDescent="0.2"/>
    <row r="250" s="195" customFormat="1" ht="12.75" x14ac:dyDescent="0.2"/>
    <row r="251" s="195" customFormat="1" ht="12.75" x14ac:dyDescent="0.2"/>
    <row r="252" s="195" customFormat="1" ht="12.75" x14ac:dyDescent="0.2"/>
    <row r="253" s="195" customFormat="1" ht="12.75" x14ac:dyDescent="0.2"/>
    <row r="254" s="195" customFormat="1" ht="12.75" x14ac:dyDescent="0.2"/>
    <row r="255" s="195" customFormat="1" ht="12.75" x14ac:dyDescent="0.2"/>
    <row r="256" s="195" customFormat="1" ht="12.75" x14ac:dyDescent="0.2"/>
    <row r="257" s="195" customFormat="1" ht="12.75" x14ac:dyDescent="0.2"/>
    <row r="258" s="195" customFormat="1" ht="12.75" x14ac:dyDescent="0.2"/>
    <row r="259" s="195" customFormat="1" ht="12.75" x14ac:dyDescent="0.2"/>
    <row r="260" s="195" customFormat="1" ht="12.75" x14ac:dyDescent="0.2"/>
    <row r="261" s="195" customFormat="1" ht="12.75" x14ac:dyDescent="0.2"/>
    <row r="262" s="195" customFormat="1" ht="12.75" x14ac:dyDescent="0.2"/>
    <row r="263" s="195" customFormat="1" ht="12.75" x14ac:dyDescent="0.2"/>
    <row r="264" s="195" customFormat="1" ht="12.75" x14ac:dyDescent="0.2"/>
    <row r="265" s="195" customFormat="1" ht="12.75" x14ac:dyDescent="0.2"/>
    <row r="266" s="195" customFormat="1" ht="12.75" x14ac:dyDescent="0.2"/>
    <row r="267" s="195" customFormat="1" ht="12.75" x14ac:dyDescent="0.2"/>
    <row r="268" s="195" customFormat="1" ht="12.75" x14ac:dyDescent="0.2"/>
    <row r="269" s="195" customFormat="1" ht="12.75" x14ac:dyDescent="0.2"/>
    <row r="270" s="195" customFormat="1" ht="12.75" x14ac:dyDescent="0.2"/>
    <row r="271" s="195" customFormat="1" ht="12.75" x14ac:dyDescent="0.2"/>
    <row r="272" s="195" customFormat="1" ht="12.75" x14ac:dyDescent="0.2"/>
    <row r="273" s="195" customFormat="1" ht="12.75" x14ac:dyDescent="0.2"/>
    <row r="274" s="195" customFormat="1" ht="12.75" x14ac:dyDescent="0.2"/>
    <row r="275" s="195" customFormat="1" ht="12.75" x14ac:dyDescent="0.2"/>
    <row r="276" s="195" customFormat="1" ht="12.75" x14ac:dyDescent="0.2"/>
    <row r="277" s="195" customFormat="1" ht="12.75" x14ac:dyDescent="0.2"/>
    <row r="278" s="195" customFormat="1" ht="12.75" x14ac:dyDescent="0.2"/>
    <row r="279" s="195" customFormat="1" ht="12.75" x14ac:dyDescent="0.2"/>
    <row r="280" s="195" customFormat="1" ht="12.75" x14ac:dyDescent="0.2"/>
    <row r="281" s="195" customFormat="1" ht="12.75" x14ac:dyDescent="0.2"/>
    <row r="282" s="195" customFormat="1" ht="12.75" x14ac:dyDescent="0.2"/>
    <row r="283" s="195" customFormat="1" ht="12.75" x14ac:dyDescent="0.2"/>
    <row r="284" s="195" customFormat="1" ht="12.75" x14ac:dyDescent="0.2"/>
    <row r="285" s="195" customFormat="1" ht="12.75" x14ac:dyDescent="0.2"/>
    <row r="286" s="195" customFormat="1" ht="12.75" x14ac:dyDescent="0.2"/>
    <row r="287" s="195" customFormat="1" ht="12.75" x14ac:dyDescent="0.2"/>
    <row r="288" s="195" customFormat="1" ht="12.75" x14ac:dyDescent="0.2"/>
    <row r="289" s="195" customFormat="1" ht="12.75" x14ac:dyDescent="0.2"/>
    <row r="290" s="195" customFormat="1" ht="12.75" x14ac:dyDescent="0.2"/>
    <row r="291" s="195" customFormat="1" ht="12.75" x14ac:dyDescent="0.2"/>
    <row r="292" s="195" customFormat="1" ht="12.75" x14ac:dyDescent="0.2"/>
    <row r="293" s="195" customFormat="1" ht="12.75" x14ac:dyDescent="0.2"/>
    <row r="294" s="195" customFormat="1" ht="12.75" x14ac:dyDescent="0.2"/>
    <row r="295" s="195" customFormat="1" ht="12.75" x14ac:dyDescent="0.2"/>
    <row r="296" s="195" customFormat="1" ht="12.75" x14ac:dyDescent="0.2"/>
    <row r="297" s="195" customFormat="1" ht="12.75" x14ac:dyDescent="0.2"/>
    <row r="298" s="195" customFormat="1" ht="12.75" x14ac:dyDescent="0.2"/>
    <row r="299" s="195" customFormat="1" ht="12.75" x14ac:dyDescent="0.2"/>
    <row r="300" s="195" customFormat="1" ht="12.75" x14ac:dyDescent="0.2"/>
    <row r="301" s="195" customFormat="1" ht="12.75" x14ac:dyDescent="0.2"/>
    <row r="302" s="195" customFormat="1" ht="12.75" x14ac:dyDescent="0.2"/>
    <row r="303" s="195" customFormat="1" ht="12.75" x14ac:dyDescent="0.2"/>
    <row r="304" s="195" customFormat="1" ht="12.75" x14ac:dyDescent="0.2"/>
    <row r="305" s="195" customFormat="1" ht="12.75" x14ac:dyDescent="0.2"/>
    <row r="306" s="195" customFormat="1" ht="12.75" x14ac:dyDescent="0.2"/>
    <row r="307" s="195" customFormat="1" ht="12.75" x14ac:dyDescent="0.2"/>
    <row r="308" s="195" customFormat="1" ht="12.75" x14ac:dyDescent="0.2"/>
    <row r="309" s="195" customFormat="1" ht="12.75" x14ac:dyDescent="0.2"/>
    <row r="310" s="195" customFormat="1" ht="12.75" x14ac:dyDescent="0.2"/>
    <row r="311" s="195" customFormat="1" ht="12.75" x14ac:dyDescent="0.2"/>
    <row r="312" s="195" customFormat="1" ht="12.75" x14ac:dyDescent="0.2"/>
    <row r="313" s="195" customFormat="1" ht="12.75" x14ac:dyDescent="0.2"/>
    <row r="314" s="195" customFormat="1" ht="12.75" x14ac:dyDescent="0.2"/>
    <row r="315" s="195" customFormat="1" ht="12.75" x14ac:dyDescent="0.2"/>
    <row r="316" s="195" customFormat="1" ht="12.75" x14ac:dyDescent="0.2"/>
    <row r="317" s="195" customFormat="1" ht="12.75" x14ac:dyDescent="0.2"/>
    <row r="318" s="195" customFormat="1" ht="12.75" x14ac:dyDescent="0.2"/>
    <row r="319" s="195" customFormat="1" ht="12.75" x14ac:dyDescent="0.2"/>
    <row r="320" s="195" customFormat="1" ht="12.75" x14ac:dyDescent="0.2"/>
    <row r="321" s="195" customFormat="1" ht="12.75" x14ac:dyDescent="0.2"/>
    <row r="322" s="195" customFormat="1" ht="12.75" x14ac:dyDescent="0.2"/>
    <row r="323" s="195" customFormat="1" ht="12.75" x14ac:dyDescent="0.2"/>
    <row r="324" s="195" customFormat="1" ht="12.75" x14ac:dyDescent="0.2"/>
    <row r="325" s="195" customFormat="1" ht="12.75" x14ac:dyDescent="0.2"/>
    <row r="326" s="195" customFormat="1" ht="12.75" x14ac:dyDescent="0.2"/>
    <row r="327" s="195" customFormat="1" ht="12.75" x14ac:dyDescent="0.2"/>
    <row r="328" s="195" customFormat="1" ht="12.75" x14ac:dyDescent="0.2"/>
    <row r="329" s="195" customFormat="1" ht="12.75" x14ac:dyDescent="0.2"/>
    <row r="330" s="195" customFormat="1" ht="12.75" x14ac:dyDescent="0.2"/>
    <row r="331" s="195" customFormat="1" ht="12.75" x14ac:dyDescent="0.2"/>
    <row r="332" s="195" customFormat="1" ht="12.75" x14ac:dyDescent="0.2"/>
    <row r="333" s="195" customFormat="1" ht="12.75" x14ac:dyDescent="0.2"/>
    <row r="334" s="195" customFormat="1" ht="12.75" x14ac:dyDescent="0.2"/>
    <row r="335" s="195" customFormat="1" ht="12.75" x14ac:dyDescent="0.2"/>
    <row r="336" s="195" customFormat="1" ht="12.75" x14ac:dyDescent="0.2"/>
    <row r="337" s="195" customFormat="1" ht="12.75" x14ac:dyDescent="0.2"/>
    <row r="338" s="195" customFormat="1" ht="12.75" x14ac:dyDescent="0.2"/>
    <row r="339" s="195" customFormat="1" ht="12.75" x14ac:dyDescent="0.2"/>
    <row r="340" s="195" customFormat="1" ht="12.75" x14ac:dyDescent="0.2"/>
    <row r="341" s="195" customFormat="1" ht="12.75" x14ac:dyDescent="0.2"/>
    <row r="342" s="195" customFormat="1" ht="12.75" x14ac:dyDescent="0.2"/>
    <row r="343" s="195" customFormat="1" ht="12.75" x14ac:dyDescent="0.2"/>
    <row r="344" s="195" customFormat="1" ht="12.75" x14ac:dyDescent="0.2"/>
    <row r="345" s="195" customFormat="1" ht="12.75" x14ac:dyDescent="0.2"/>
    <row r="346" s="195" customFormat="1" ht="12.75" x14ac:dyDescent="0.2"/>
    <row r="347" s="195" customFormat="1" ht="12.75" x14ac:dyDescent="0.2"/>
    <row r="348" s="195" customFormat="1" ht="12.75" x14ac:dyDescent="0.2"/>
    <row r="349" s="195" customFormat="1" ht="12.75" x14ac:dyDescent="0.2"/>
    <row r="350" s="195" customFormat="1" ht="12.75" x14ac:dyDescent="0.2"/>
    <row r="351" s="195" customFormat="1" ht="12.75" x14ac:dyDescent="0.2"/>
    <row r="352" s="195" customFormat="1" ht="12.75" x14ac:dyDescent="0.2"/>
    <row r="353" s="195" customFormat="1" ht="12.75" x14ac:dyDescent="0.2"/>
    <row r="354" s="195" customFormat="1" ht="12.75" x14ac:dyDescent="0.2"/>
    <row r="355" s="195" customFormat="1" ht="12.75" x14ac:dyDescent="0.2"/>
    <row r="356" s="195" customFormat="1" ht="12.75" x14ac:dyDescent="0.2"/>
    <row r="357" s="195" customFormat="1" ht="12.75" x14ac:dyDescent="0.2"/>
    <row r="358" s="195" customFormat="1" ht="12.75" x14ac:dyDescent="0.2"/>
    <row r="359" s="195" customFormat="1" ht="12.75" x14ac:dyDescent="0.2"/>
    <row r="360" s="195" customFormat="1" ht="12.75" x14ac:dyDescent="0.2"/>
    <row r="361" s="195" customFormat="1" ht="12.75" x14ac:dyDescent="0.2"/>
    <row r="362" s="195" customFormat="1" ht="12.75" x14ac:dyDescent="0.2"/>
    <row r="363" s="195" customFormat="1" ht="12.75" x14ac:dyDescent="0.2"/>
    <row r="364" s="195" customFormat="1" ht="12.75" x14ac:dyDescent="0.2"/>
    <row r="365" s="195" customFormat="1" ht="12.75" x14ac:dyDescent="0.2"/>
    <row r="366" s="195" customFormat="1" ht="12.75" x14ac:dyDescent="0.2"/>
    <row r="367" s="195" customFormat="1" ht="12.75" x14ac:dyDescent="0.2"/>
    <row r="368" s="195" customFormat="1" ht="12.75" x14ac:dyDescent="0.2"/>
    <row r="369" s="195" customFormat="1" ht="12.75" x14ac:dyDescent="0.2"/>
    <row r="370" s="195" customFormat="1" ht="12.75" x14ac:dyDescent="0.2"/>
    <row r="371" s="195" customFormat="1" ht="12.75" x14ac:dyDescent="0.2"/>
    <row r="372" s="195" customFormat="1" ht="12.75" x14ac:dyDescent="0.2"/>
    <row r="373" s="195" customFormat="1" ht="12.75" x14ac:dyDescent="0.2"/>
    <row r="374" s="195" customFormat="1" ht="12.75" x14ac:dyDescent="0.2"/>
    <row r="375" s="195" customFormat="1" ht="12.75" x14ac:dyDescent="0.2"/>
    <row r="376" s="195" customFormat="1" ht="12.75" x14ac:dyDescent="0.2"/>
    <row r="377" s="195" customFormat="1" ht="12.75" x14ac:dyDescent="0.2"/>
    <row r="378" s="195" customFormat="1" ht="12.75" x14ac:dyDescent="0.2"/>
    <row r="379" s="195" customFormat="1" ht="12.75" x14ac:dyDescent="0.2"/>
    <row r="380" s="195" customFormat="1" ht="12.75" x14ac:dyDescent="0.2"/>
    <row r="381" s="195" customFormat="1" ht="12.75" x14ac:dyDescent="0.2"/>
    <row r="382" s="195" customFormat="1" ht="12.75" x14ac:dyDescent="0.2"/>
    <row r="383" s="195" customFormat="1" ht="12.75" x14ac:dyDescent="0.2"/>
    <row r="384" s="195" customFormat="1" ht="12.75" x14ac:dyDescent="0.2"/>
    <row r="385" s="195" customFormat="1" ht="12.75" x14ac:dyDescent="0.2"/>
    <row r="386" s="195" customFormat="1" ht="12.75" x14ac:dyDescent="0.2"/>
    <row r="387" s="195" customFormat="1" ht="12.75" x14ac:dyDescent="0.2"/>
    <row r="388" s="195" customFormat="1" ht="12.75" x14ac:dyDescent="0.2"/>
    <row r="389" s="195" customFormat="1" ht="12.75" x14ac:dyDescent="0.2"/>
    <row r="390" s="195" customFormat="1" ht="12.75" x14ac:dyDescent="0.2"/>
    <row r="391" s="195" customFormat="1" ht="12.75" x14ac:dyDescent="0.2"/>
    <row r="392" s="195" customFormat="1" ht="12.75" x14ac:dyDescent="0.2"/>
    <row r="393" s="195" customFormat="1" ht="12.75" x14ac:dyDescent="0.2"/>
    <row r="394" s="195" customFormat="1" ht="12.75" x14ac:dyDescent="0.2"/>
    <row r="395" s="195" customFormat="1" ht="12.75" x14ac:dyDescent="0.2"/>
    <row r="396" s="195" customFormat="1" ht="12.75" x14ac:dyDescent="0.2"/>
    <row r="397" s="195" customFormat="1" ht="12.75" x14ac:dyDescent="0.2"/>
    <row r="398" s="195" customFormat="1" ht="12.75" x14ac:dyDescent="0.2"/>
    <row r="399" s="195" customFormat="1" ht="12.75" x14ac:dyDescent="0.2"/>
    <row r="400" s="195" customFormat="1" ht="12.75" x14ac:dyDescent="0.2"/>
    <row r="401" s="195" customFormat="1" ht="12.75" x14ac:dyDescent="0.2"/>
    <row r="402" s="195" customFormat="1" ht="12.75" x14ac:dyDescent="0.2"/>
    <row r="403" s="195" customFormat="1" ht="12.75" x14ac:dyDescent="0.2"/>
    <row r="404" s="195" customFormat="1" ht="12.75" x14ac:dyDescent="0.2"/>
    <row r="405" s="195" customFormat="1" ht="12.75" x14ac:dyDescent="0.2"/>
    <row r="406" s="195" customFormat="1" ht="12.75" x14ac:dyDescent="0.2"/>
    <row r="407" s="195" customFormat="1" ht="12.75" x14ac:dyDescent="0.2"/>
    <row r="408" s="195" customFormat="1" ht="12.75" x14ac:dyDescent="0.2"/>
    <row r="409" s="195" customFormat="1" ht="12.75" x14ac:dyDescent="0.2"/>
    <row r="410" s="195" customFormat="1" ht="12.75" x14ac:dyDescent="0.2"/>
    <row r="411" s="195" customFormat="1" ht="12.75" x14ac:dyDescent="0.2"/>
    <row r="412" s="195" customFormat="1" ht="12.75" x14ac:dyDescent="0.2"/>
    <row r="413" s="195" customFormat="1" ht="12.75" x14ac:dyDescent="0.2"/>
    <row r="414" s="195" customFormat="1" ht="12.75" x14ac:dyDescent="0.2"/>
    <row r="415" s="195" customFormat="1" ht="12.75" x14ac:dyDescent="0.2"/>
    <row r="416" s="195" customFormat="1" ht="12.75" x14ac:dyDescent="0.2"/>
    <row r="417" s="195" customFormat="1" ht="12.75" x14ac:dyDescent="0.2"/>
    <row r="418" s="195" customFormat="1" ht="12.75" x14ac:dyDescent="0.2"/>
    <row r="419" s="195" customFormat="1" ht="12.75" x14ac:dyDescent="0.2"/>
    <row r="420" s="195" customFormat="1" ht="12.75" x14ac:dyDescent="0.2"/>
    <row r="421" s="195" customFormat="1" ht="12.75" x14ac:dyDescent="0.2"/>
    <row r="422" s="195" customFormat="1" ht="12.75" x14ac:dyDescent="0.2"/>
    <row r="423" s="195" customFormat="1" ht="12.75" x14ac:dyDescent="0.2"/>
    <row r="424" s="195" customFormat="1" ht="12.75" x14ac:dyDescent="0.2"/>
    <row r="425" s="195" customFormat="1" ht="12.75" x14ac:dyDescent="0.2"/>
    <row r="426" s="195" customFormat="1" ht="12.75" x14ac:dyDescent="0.2"/>
    <row r="427" s="195" customFormat="1" ht="12.75" x14ac:dyDescent="0.2"/>
    <row r="428" s="195" customFormat="1" ht="12.75" x14ac:dyDescent="0.2"/>
    <row r="429" s="195" customFormat="1" ht="12.75" x14ac:dyDescent="0.2"/>
    <row r="430" s="195" customFormat="1" ht="12.75" x14ac:dyDescent="0.2"/>
    <row r="431" s="195" customFormat="1" ht="12.75" x14ac:dyDescent="0.2"/>
    <row r="432" s="195" customFormat="1" ht="12.75" x14ac:dyDescent="0.2"/>
    <row r="433" s="195" customFormat="1" ht="12.75" x14ac:dyDescent="0.2"/>
    <row r="434" s="195" customFormat="1" ht="12.75" x14ac:dyDescent="0.2"/>
    <row r="435" s="195" customFormat="1" ht="12.75" x14ac:dyDescent="0.2"/>
    <row r="436" s="195" customFormat="1" ht="12.75" x14ac:dyDescent="0.2"/>
    <row r="437" s="195" customFormat="1" ht="12.75" x14ac:dyDescent="0.2"/>
    <row r="438" s="195" customFormat="1" ht="12.75" x14ac:dyDescent="0.2"/>
    <row r="439" s="195" customFormat="1" ht="12.75" x14ac:dyDescent="0.2"/>
    <row r="440" s="195" customFormat="1" ht="12.75" x14ac:dyDescent="0.2"/>
    <row r="441" s="195" customFormat="1" ht="12.75" x14ac:dyDescent="0.2"/>
    <row r="442" s="195" customFormat="1" ht="12.75" x14ac:dyDescent="0.2"/>
    <row r="443" s="195" customFormat="1" ht="12.75" x14ac:dyDescent="0.2"/>
    <row r="444" s="195" customFormat="1" ht="12.75" x14ac:dyDescent="0.2"/>
    <row r="445" s="195" customFormat="1" ht="12.75" x14ac:dyDescent="0.2"/>
    <row r="446" s="195" customFormat="1" ht="12.75" x14ac:dyDescent="0.2"/>
    <row r="447" s="195" customFormat="1" ht="12.75" x14ac:dyDescent="0.2"/>
    <row r="448" s="195" customFormat="1" ht="12.75" x14ac:dyDescent="0.2"/>
    <row r="449" s="195" customFormat="1" ht="12.75" x14ac:dyDescent="0.2"/>
    <row r="450" s="195" customFormat="1" ht="12.75" x14ac:dyDescent="0.2"/>
    <row r="451" s="195" customFormat="1" ht="12.75" x14ac:dyDescent="0.2"/>
    <row r="452" s="195" customFormat="1" ht="12.75" x14ac:dyDescent="0.2"/>
    <row r="453" s="195" customFormat="1" ht="12.75" x14ac:dyDescent="0.2"/>
    <row r="454" s="195" customFormat="1" ht="12.75" x14ac:dyDescent="0.2"/>
    <row r="455" s="195" customFormat="1" ht="12.75" x14ac:dyDescent="0.2"/>
    <row r="456" s="195" customFormat="1" ht="12.75" x14ac:dyDescent="0.2"/>
    <row r="457" s="195" customFormat="1" ht="12.75" x14ac:dyDescent="0.2"/>
    <row r="458" s="195" customFormat="1" ht="12.75" x14ac:dyDescent="0.2"/>
    <row r="459" s="195" customFormat="1" ht="12.75" x14ac:dyDescent="0.2"/>
    <row r="460" s="195" customFormat="1" ht="12.75" x14ac:dyDescent="0.2"/>
    <row r="461" s="195" customFormat="1" ht="12.75" x14ac:dyDescent="0.2"/>
    <row r="462" s="195" customFormat="1" ht="12.75" x14ac:dyDescent="0.2"/>
    <row r="463" s="195" customFormat="1" ht="12.75" x14ac:dyDescent="0.2"/>
    <row r="464" s="195" customFormat="1" ht="12.75" x14ac:dyDescent="0.2"/>
    <row r="465" s="195" customFormat="1" ht="12.75" x14ac:dyDescent="0.2"/>
    <row r="466" s="195" customFormat="1" ht="12.75" x14ac:dyDescent="0.2"/>
    <row r="467" s="195" customFormat="1" ht="12.75" x14ac:dyDescent="0.2"/>
    <row r="468" s="195" customFormat="1" ht="12.75" x14ac:dyDescent="0.2"/>
    <row r="469" s="195" customFormat="1" ht="12.75" x14ac:dyDescent="0.2"/>
    <row r="470" s="195" customFormat="1" ht="12.75" x14ac:dyDescent="0.2"/>
    <row r="471" s="195" customFormat="1" ht="12.75" x14ac:dyDescent="0.2"/>
    <row r="472" s="195" customFormat="1" ht="12.75" x14ac:dyDescent="0.2"/>
    <row r="473" s="195" customFormat="1" ht="12.75" x14ac:dyDescent="0.2"/>
    <row r="474" s="195" customFormat="1" ht="12.75" x14ac:dyDescent="0.2"/>
    <row r="475" s="195" customFormat="1" ht="12.75" x14ac:dyDescent="0.2"/>
    <row r="476" s="195" customFormat="1" ht="12.75" x14ac:dyDescent="0.2"/>
    <row r="477" s="195" customFormat="1" ht="12.75" x14ac:dyDescent="0.2"/>
    <row r="478" s="195" customFormat="1" ht="12.75" x14ac:dyDescent="0.2"/>
    <row r="479" s="195" customFormat="1" ht="12.75" x14ac:dyDescent="0.2"/>
    <row r="480" s="195" customFormat="1" ht="12.75" x14ac:dyDescent="0.2"/>
    <row r="481" s="195" customFormat="1" ht="12.75" x14ac:dyDescent="0.2"/>
    <row r="482" s="195" customFormat="1" ht="12.75" x14ac:dyDescent="0.2"/>
    <row r="483" s="195" customFormat="1" ht="12.75" x14ac:dyDescent="0.2"/>
    <row r="484" s="195" customFormat="1" ht="12.75" x14ac:dyDescent="0.2"/>
    <row r="485" s="195" customFormat="1" ht="12.75" x14ac:dyDescent="0.2"/>
    <row r="486" s="195" customFormat="1" ht="12.75" x14ac:dyDescent="0.2"/>
    <row r="487" s="195" customFormat="1" ht="12.75" x14ac:dyDescent="0.2"/>
    <row r="488" s="195" customFormat="1" ht="12.75" x14ac:dyDescent="0.2"/>
    <row r="489" s="195" customFormat="1" ht="12.75" x14ac:dyDescent="0.2"/>
    <row r="490" s="195" customFormat="1" ht="12.75" x14ac:dyDescent="0.2"/>
    <row r="491" s="195" customFormat="1" ht="12.75" x14ac:dyDescent="0.2"/>
    <row r="492" s="195" customFormat="1" ht="12.75" x14ac:dyDescent="0.2"/>
    <row r="493" s="195" customFormat="1" ht="12.75" x14ac:dyDescent="0.2"/>
    <row r="494" s="195" customFormat="1" ht="12.75" x14ac:dyDescent="0.2"/>
    <row r="495" s="195" customFormat="1" ht="12.75" x14ac:dyDescent="0.2"/>
    <row r="496" s="195" customFormat="1" ht="12.75" x14ac:dyDescent="0.2"/>
    <row r="497" s="195" customFormat="1" ht="12.75" x14ac:dyDescent="0.2"/>
    <row r="498" s="195" customFormat="1" ht="12.75" x14ac:dyDescent="0.2"/>
    <row r="499" s="195" customFormat="1" ht="12.75" x14ac:dyDescent="0.2"/>
    <row r="500" s="195" customFormat="1" ht="12.75" x14ac:dyDescent="0.2"/>
    <row r="501" s="195" customFormat="1" ht="12.75" x14ac:dyDescent="0.2"/>
    <row r="502" s="195" customFormat="1" ht="12.75" x14ac:dyDescent="0.2"/>
    <row r="503" s="195" customFormat="1" ht="12.75" x14ac:dyDescent="0.2"/>
    <row r="504" s="195" customFormat="1" ht="12.75" x14ac:dyDescent="0.2"/>
    <row r="505" s="195" customFormat="1" ht="12.75" x14ac:dyDescent="0.2"/>
    <row r="506" s="195" customFormat="1" ht="12.75" x14ac:dyDescent="0.2"/>
    <row r="507" s="195" customFormat="1" ht="12.75" x14ac:dyDescent="0.2"/>
    <row r="508" s="195" customFormat="1" ht="12.75" x14ac:dyDescent="0.2"/>
    <row r="509" s="195" customFormat="1" ht="12.75" x14ac:dyDescent="0.2"/>
    <row r="510" s="195" customFormat="1" ht="12.75" x14ac:dyDescent="0.2"/>
    <row r="511" s="195" customFormat="1" ht="12.75" x14ac:dyDescent="0.2"/>
    <row r="512" s="195" customFormat="1" ht="12.75" x14ac:dyDescent="0.2"/>
    <row r="513" s="195" customFormat="1" ht="12.75" x14ac:dyDescent="0.2"/>
    <row r="514" s="195" customFormat="1" ht="12.75" x14ac:dyDescent="0.2"/>
    <row r="515" s="195" customFormat="1" ht="12.75" x14ac:dyDescent="0.2"/>
    <row r="516" s="195" customFormat="1" ht="12.75" x14ac:dyDescent="0.2"/>
    <row r="517" s="195" customFormat="1" ht="12.75" x14ac:dyDescent="0.2"/>
    <row r="518" s="195" customFormat="1" ht="12.75" x14ac:dyDescent="0.2"/>
    <row r="519" s="195" customFormat="1" ht="12.75" x14ac:dyDescent="0.2"/>
    <row r="520" s="195" customFormat="1" ht="12.75" x14ac:dyDescent="0.2"/>
    <row r="521" s="195" customFormat="1" ht="12.75" x14ac:dyDescent="0.2"/>
    <row r="522" s="195" customFormat="1" ht="12.75" x14ac:dyDescent="0.2"/>
    <row r="523" s="195" customFormat="1" ht="12.75" x14ac:dyDescent="0.2"/>
    <row r="524" s="195" customFormat="1" ht="12.75" x14ac:dyDescent="0.2"/>
    <row r="525" s="195" customFormat="1" ht="12.75" x14ac:dyDescent="0.2"/>
    <row r="526" s="195" customFormat="1" ht="12.75" x14ac:dyDescent="0.2"/>
    <row r="527" s="195" customFormat="1" ht="12.75" x14ac:dyDescent="0.2"/>
    <row r="528" s="195" customFormat="1" ht="12.75" x14ac:dyDescent="0.2"/>
    <row r="529" s="195" customFormat="1" ht="12.75" x14ac:dyDescent="0.2"/>
    <row r="530" s="195" customFormat="1" ht="12.75" x14ac:dyDescent="0.2"/>
    <row r="531" s="195" customFormat="1" ht="12.75" x14ac:dyDescent="0.2"/>
    <row r="532" s="195" customFormat="1" ht="12.75" x14ac:dyDescent="0.2"/>
    <row r="533" s="195" customFormat="1" ht="12.75" x14ac:dyDescent="0.2"/>
    <row r="534" s="195" customFormat="1" ht="12.75" x14ac:dyDescent="0.2"/>
    <row r="535" s="195" customFormat="1" ht="12.75" x14ac:dyDescent="0.2"/>
    <row r="536" s="195" customFormat="1" ht="12.75" x14ac:dyDescent="0.2"/>
    <row r="537" s="195" customFormat="1" ht="12.75" x14ac:dyDescent="0.2"/>
    <row r="538" s="195" customFormat="1" ht="12.75" x14ac:dyDescent="0.2"/>
    <row r="539" s="195" customFormat="1" ht="12.75" x14ac:dyDescent="0.2"/>
    <row r="540" s="195" customFormat="1" ht="12.75" x14ac:dyDescent="0.2"/>
    <row r="541" s="195" customFormat="1" ht="12.75" x14ac:dyDescent="0.2"/>
    <row r="542" s="195" customFormat="1" ht="12.75" x14ac:dyDescent="0.2"/>
    <row r="543" s="195" customFormat="1" ht="12.75" x14ac:dyDescent="0.2"/>
    <row r="544" s="195" customFormat="1" ht="12.75" x14ac:dyDescent="0.2"/>
    <row r="545" s="195" customFormat="1" ht="12.75" x14ac:dyDescent="0.2"/>
    <row r="546" s="195" customFormat="1" ht="12.75" x14ac:dyDescent="0.2"/>
    <row r="547" s="195" customFormat="1" ht="12.75" x14ac:dyDescent="0.2"/>
    <row r="548" s="195" customFormat="1" ht="12.75" x14ac:dyDescent="0.2"/>
    <row r="549" s="195" customFormat="1" ht="12.75" x14ac:dyDescent="0.2"/>
    <row r="550" s="195" customFormat="1" ht="12.75" x14ac:dyDescent="0.2"/>
    <row r="551" s="195" customFormat="1" ht="12.75" x14ac:dyDescent="0.2"/>
    <row r="552" s="195" customFormat="1" ht="12.75" x14ac:dyDescent="0.2"/>
    <row r="553" s="195" customFormat="1" ht="12.75" x14ac:dyDescent="0.2"/>
    <row r="554" s="195" customFormat="1" ht="12.75" x14ac:dyDescent="0.2"/>
    <row r="555" s="195" customFormat="1" ht="12.75" x14ac:dyDescent="0.2"/>
    <row r="556" s="195" customFormat="1" ht="12.75" x14ac:dyDescent="0.2"/>
    <row r="557" s="195" customFormat="1" ht="12.75" x14ac:dyDescent="0.2"/>
    <row r="558" s="195" customFormat="1" ht="12.75" x14ac:dyDescent="0.2"/>
    <row r="559" s="195" customFormat="1" ht="12.75" x14ac:dyDescent="0.2"/>
    <row r="560" s="195" customFormat="1" ht="12.75" x14ac:dyDescent="0.2"/>
    <row r="561" s="195" customFormat="1" ht="12.75" x14ac:dyDescent="0.2"/>
    <row r="562" s="195" customFormat="1" ht="12.75" x14ac:dyDescent="0.2"/>
    <row r="563" s="195" customFormat="1" ht="12.75" x14ac:dyDescent="0.2"/>
    <row r="564" s="195" customFormat="1" ht="12.75" x14ac:dyDescent="0.2"/>
    <row r="565" s="195" customFormat="1" ht="12.75" x14ac:dyDescent="0.2"/>
    <row r="566" s="195" customFormat="1" ht="12.75" x14ac:dyDescent="0.2"/>
    <row r="567" s="195" customFormat="1" ht="12.75" x14ac:dyDescent="0.2"/>
    <row r="568" s="195" customFormat="1" ht="12.75" x14ac:dyDescent="0.2"/>
    <row r="569" s="195" customFormat="1" ht="12.75" x14ac:dyDescent="0.2"/>
    <row r="570" s="195" customFormat="1" ht="12.75" x14ac:dyDescent="0.2"/>
    <row r="571" s="195" customFormat="1" ht="12.75" x14ac:dyDescent="0.2"/>
    <row r="572" s="195" customFormat="1" ht="12.75" x14ac:dyDescent="0.2"/>
    <row r="573" s="195" customFormat="1" ht="12.75" x14ac:dyDescent="0.2"/>
    <row r="574" s="195" customFormat="1" ht="12.75" x14ac:dyDescent="0.2"/>
    <row r="575" s="195" customFormat="1" ht="12.75" x14ac:dyDescent="0.2"/>
    <row r="576" s="195" customFormat="1" ht="12.75" x14ac:dyDescent="0.2"/>
    <row r="577" s="195" customFormat="1" ht="12.75" x14ac:dyDescent="0.2"/>
    <row r="578" s="195" customFormat="1" ht="12.75" x14ac:dyDescent="0.2"/>
    <row r="579" s="195" customFormat="1" ht="12.75" x14ac:dyDescent="0.2"/>
    <row r="580" s="195" customFormat="1" ht="12.75" x14ac:dyDescent="0.2"/>
    <row r="581" s="195" customFormat="1" ht="12.75" x14ac:dyDescent="0.2"/>
    <row r="582" s="195" customFormat="1" ht="12.75" x14ac:dyDescent="0.2"/>
    <row r="583" s="195" customFormat="1" ht="12.75" x14ac:dyDescent="0.2"/>
    <row r="584" s="195" customFormat="1" ht="12.75" x14ac:dyDescent="0.2"/>
    <row r="585" s="195" customFormat="1" ht="12.75" x14ac:dyDescent="0.2"/>
    <row r="586" s="195" customFormat="1" ht="12.75" x14ac:dyDescent="0.2"/>
    <row r="587" s="195" customFormat="1" ht="12.75" x14ac:dyDescent="0.2"/>
    <row r="588" s="195" customFormat="1" ht="12.75" x14ac:dyDescent="0.2"/>
    <row r="589" s="195" customFormat="1" ht="12.75" x14ac:dyDescent="0.2"/>
    <row r="590" s="195" customFormat="1" ht="12.75" x14ac:dyDescent="0.2"/>
    <row r="591" s="195" customFormat="1" ht="12.75" x14ac:dyDescent="0.2"/>
    <row r="592" s="195" customFormat="1" ht="12.75" x14ac:dyDescent="0.2"/>
    <row r="593" s="195" customFormat="1" ht="12.75" x14ac:dyDescent="0.2"/>
    <row r="594" s="195" customFormat="1" ht="12.75" x14ac:dyDescent="0.2"/>
    <row r="595" s="195" customFormat="1" ht="12.75" x14ac:dyDescent="0.2"/>
    <row r="596" s="195" customFormat="1" ht="12.75" x14ac:dyDescent="0.2"/>
    <row r="597" s="195" customFormat="1" ht="12.75" x14ac:dyDescent="0.2"/>
    <row r="598" s="195" customFormat="1" ht="12.75" x14ac:dyDescent="0.2"/>
    <row r="599" s="195" customFormat="1" ht="12.75" x14ac:dyDescent="0.2"/>
    <row r="600" s="195" customFormat="1" ht="12.75" x14ac:dyDescent="0.2"/>
    <row r="601" s="195" customFormat="1" ht="12.75" x14ac:dyDescent="0.2"/>
    <row r="602" s="195" customFormat="1" ht="12.75" x14ac:dyDescent="0.2"/>
    <row r="603" s="195" customFormat="1" ht="12.75" x14ac:dyDescent="0.2"/>
    <row r="604" s="195" customFormat="1" ht="12.75" x14ac:dyDescent="0.2"/>
    <row r="605" s="195" customFormat="1" ht="12.75" x14ac:dyDescent="0.2"/>
    <row r="606" s="195" customFormat="1" ht="12.75" x14ac:dyDescent="0.2"/>
    <row r="607" s="195" customFormat="1" ht="12.75" x14ac:dyDescent="0.2"/>
    <row r="608" s="195" customFormat="1" ht="12.75" x14ac:dyDescent="0.2"/>
    <row r="609" s="195" customFormat="1" ht="12.75" x14ac:dyDescent="0.2"/>
    <row r="610" s="195" customFormat="1" ht="12.75" x14ac:dyDescent="0.2"/>
    <row r="611" s="195" customFormat="1" ht="12.75" x14ac:dyDescent="0.2"/>
    <row r="612" s="195" customFormat="1" ht="12.75" x14ac:dyDescent="0.2"/>
    <row r="613" s="195" customFormat="1" ht="12.75" x14ac:dyDescent="0.2"/>
    <row r="614" s="195" customFormat="1" ht="12.75" x14ac:dyDescent="0.2"/>
    <row r="615" s="195" customFormat="1" ht="12.75" x14ac:dyDescent="0.2"/>
    <row r="616" s="195" customFormat="1" ht="12.75" x14ac:dyDescent="0.2"/>
    <row r="617" s="195" customFormat="1" ht="12.75" x14ac:dyDescent="0.2"/>
    <row r="618" s="195" customFormat="1" ht="12.75" x14ac:dyDescent="0.2"/>
    <row r="619" s="195" customFormat="1" ht="12.75" x14ac:dyDescent="0.2"/>
    <row r="620" s="195" customFormat="1" ht="12.75" x14ac:dyDescent="0.2"/>
    <row r="621" s="195" customFormat="1" ht="12.75" x14ac:dyDescent="0.2"/>
    <row r="622" s="195" customFormat="1" ht="12.75" x14ac:dyDescent="0.2"/>
    <row r="623" s="195" customFormat="1" ht="12.75" x14ac:dyDescent="0.2"/>
    <row r="624" s="195" customFormat="1" ht="12.75" x14ac:dyDescent="0.2"/>
    <row r="625" s="195" customFormat="1" ht="12.75" x14ac:dyDescent="0.2"/>
    <row r="626" s="195" customFormat="1" ht="12.75" x14ac:dyDescent="0.2"/>
    <row r="627" s="195" customFormat="1" ht="12.75" x14ac:dyDescent="0.2"/>
    <row r="628" s="195" customFormat="1" ht="12.75" x14ac:dyDescent="0.2"/>
    <row r="629" s="195" customFormat="1" ht="12.75" x14ac:dyDescent="0.2"/>
    <row r="630" s="195" customFormat="1" ht="12.75" x14ac:dyDescent="0.2"/>
    <row r="631" s="195" customFormat="1" ht="12.75" x14ac:dyDescent="0.2"/>
    <row r="632" s="195" customFormat="1" ht="12.75" x14ac:dyDescent="0.2"/>
    <row r="633" s="195" customFormat="1" ht="12.75" x14ac:dyDescent="0.2"/>
    <row r="634" s="195" customFormat="1" ht="12.75" x14ac:dyDescent="0.2"/>
    <row r="635" s="195" customFormat="1" ht="12.75" x14ac:dyDescent="0.2"/>
    <row r="636" s="195" customFormat="1" ht="12.75" x14ac:dyDescent="0.2"/>
    <row r="637" s="195" customFormat="1" ht="12.75" x14ac:dyDescent="0.2"/>
    <row r="638" s="195" customFormat="1" ht="12.75" x14ac:dyDescent="0.2"/>
    <row r="639" s="195" customFormat="1" ht="12.75" x14ac:dyDescent="0.2"/>
    <row r="640" s="195" customFormat="1" ht="12.75" x14ac:dyDescent="0.2"/>
    <row r="641" s="195" customFormat="1" ht="12.75" x14ac:dyDescent="0.2"/>
    <row r="642" s="195" customFormat="1" ht="12.75" x14ac:dyDescent="0.2"/>
    <row r="643" s="195" customFormat="1" ht="12.75" x14ac:dyDescent="0.2"/>
    <row r="644" s="195" customFormat="1" ht="12.75" x14ac:dyDescent="0.2"/>
    <row r="645" s="195" customFormat="1" ht="12.75" x14ac:dyDescent="0.2"/>
    <row r="646" s="195" customFormat="1" ht="12.75" x14ac:dyDescent="0.2"/>
    <row r="647" s="195" customFormat="1" ht="12.75" x14ac:dyDescent="0.2"/>
    <row r="648" s="195" customFormat="1" ht="12.75" x14ac:dyDescent="0.2"/>
    <row r="649" s="195" customFormat="1" ht="12.75" x14ac:dyDescent="0.2"/>
    <row r="650" s="195" customFormat="1" ht="12.75" x14ac:dyDescent="0.2"/>
    <row r="651" s="195" customFormat="1" ht="12.75" x14ac:dyDescent="0.2"/>
    <row r="652" s="195" customFormat="1" ht="12.75" x14ac:dyDescent="0.2"/>
    <row r="653" s="195" customFormat="1" ht="12.75" x14ac:dyDescent="0.2"/>
    <row r="654" s="195" customFormat="1" ht="12.75" x14ac:dyDescent="0.2"/>
    <row r="655" s="195" customFormat="1" ht="12.75" x14ac:dyDescent="0.2"/>
    <row r="656" s="195" customFormat="1" ht="12.75" x14ac:dyDescent="0.2"/>
    <row r="657" s="195" customFormat="1" ht="12.75" x14ac:dyDescent="0.2"/>
    <row r="658" s="195" customFormat="1" ht="12.75" x14ac:dyDescent="0.2"/>
    <row r="659" s="195" customFormat="1" ht="12.75" x14ac:dyDescent="0.2"/>
    <row r="660" s="195" customFormat="1" ht="12.75" x14ac:dyDescent="0.2"/>
    <row r="661" s="195" customFormat="1" ht="12.75" x14ac:dyDescent="0.2"/>
    <row r="662" s="195" customFormat="1" ht="12.75" x14ac:dyDescent="0.2"/>
    <row r="663" s="195" customFormat="1" ht="12.75" x14ac:dyDescent="0.2"/>
    <row r="664" s="195" customFormat="1" ht="12.75" x14ac:dyDescent="0.2"/>
    <row r="665" s="195" customFormat="1" ht="12.75" x14ac:dyDescent="0.2"/>
    <row r="666" s="195" customFormat="1" ht="12.75" x14ac:dyDescent="0.2"/>
    <row r="667" s="195" customFormat="1" ht="12.75" x14ac:dyDescent="0.2"/>
    <row r="668" s="195" customFormat="1" ht="12.75" x14ac:dyDescent="0.2"/>
    <row r="669" s="195" customFormat="1" ht="12.75" x14ac:dyDescent="0.2"/>
    <row r="670" s="195" customFormat="1" ht="12.75" x14ac:dyDescent="0.2"/>
    <row r="671" s="195" customFormat="1" ht="12.75" x14ac:dyDescent="0.2"/>
    <row r="672" s="195" customFormat="1" ht="12.75" x14ac:dyDescent="0.2"/>
    <row r="673" s="195" customFormat="1" ht="12.75" x14ac:dyDescent="0.2"/>
    <row r="674" s="195" customFormat="1" ht="12.75" x14ac:dyDescent="0.2"/>
    <row r="675" s="195" customFormat="1" ht="12.75" x14ac:dyDescent="0.2"/>
    <row r="676" s="195" customFormat="1" ht="12.75" x14ac:dyDescent="0.2"/>
    <row r="677" s="195" customFormat="1" ht="12.75" x14ac:dyDescent="0.2"/>
    <row r="678" s="195" customFormat="1" ht="12.75" x14ac:dyDescent="0.2"/>
    <row r="679" s="195" customFormat="1" ht="12.75" x14ac:dyDescent="0.2"/>
    <row r="680" s="195" customFormat="1" ht="12.75" x14ac:dyDescent="0.2"/>
    <row r="681" s="195" customFormat="1" ht="12.75" x14ac:dyDescent="0.2"/>
    <row r="682" s="195" customFormat="1" ht="12.75" x14ac:dyDescent="0.2"/>
    <row r="683" s="195" customFormat="1" ht="12.75" x14ac:dyDescent="0.2"/>
    <row r="684" s="195" customFormat="1" ht="12.75" x14ac:dyDescent="0.2"/>
    <row r="685" s="195" customFormat="1" ht="12.75" x14ac:dyDescent="0.2"/>
    <row r="686" s="195" customFormat="1" ht="12.75" x14ac:dyDescent="0.2"/>
    <row r="687" s="195" customFormat="1" ht="12.75" x14ac:dyDescent="0.2"/>
    <row r="688" s="195" customFormat="1" ht="12.75" x14ac:dyDescent="0.2"/>
    <row r="689" s="195" customFormat="1" ht="12.75" x14ac:dyDescent="0.2"/>
    <row r="690" s="195" customFormat="1" ht="12.75" x14ac:dyDescent="0.2"/>
    <row r="691" s="195" customFormat="1" ht="12.75" x14ac:dyDescent="0.2"/>
    <row r="692" s="195" customFormat="1" ht="12.75" x14ac:dyDescent="0.2"/>
    <row r="693" s="195" customFormat="1" ht="12.75" x14ac:dyDescent="0.2"/>
    <row r="694" s="195" customFormat="1" ht="12.75" x14ac:dyDescent="0.2"/>
    <row r="695" s="195" customFormat="1" ht="12.75" x14ac:dyDescent="0.2"/>
    <row r="696" s="195" customFormat="1" ht="12.75" x14ac:dyDescent="0.2"/>
    <row r="697" s="195" customFormat="1" ht="12.75" x14ac:dyDescent="0.2"/>
    <row r="698" s="195" customFormat="1" ht="12.75" x14ac:dyDescent="0.2"/>
    <row r="699" s="195" customFormat="1" ht="12.75" x14ac:dyDescent="0.2"/>
    <row r="700" s="195" customFormat="1" ht="12.75" x14ac:dyDescent="0.2"/>
    <row r="701" s="195" customFormat="1" ht="12.75" x14ac:dyDescent="0.2"/>
    <row r="702" s="195" customFormat="1" ht="12.75" x14ac:dyDescent="0.2"/>
    <row r="703" s="195" customFormat="1" ht="12.75" x14ac:dyDescent="0.2"/>
    <row r="704" s="195" customFormat="1" ht="12.75" x14ac:dyDescent="0.2"/>
    <row r="705" s="195" customFormat="1" ht="12.75" x14ac:dyDescent="0.2"/>
    <row r="706" s="195" customFormat="1" ht="12.75" x14ac:dyDescent="0.2"/>
    <row r="707" s="195" customFormat="1" ht="12.75" x14ac:dyDescent="0.2"/>
    <row r="708" s="195" customFormat="1" ht="12.75" x14ac:dyDescent="0.2"/>
    <row r="709" s="195" customFormat="1" ht="12.75" x14ac:dyDescent="0.2"/>
    <row r="710" s="195" customFormat="1" ht="12.75" x14ac:dyDescent="0.2"/>
    <row r="711" s="195" customFormat="1" ht="12.75" x14ac:dyDescent="0.2"/>
    <row r="712" s="195" customFormat="1" ht="12.75" x14ac:dyDescent="0.2"/>
    <row r="713" s="195" customFormat="1" ht="12.75" x14ac:dyDescent="0.2"/>
    <row r="714" s="195" customFormat="1" ht="12.75" x14ac:dyDescent="0.2"/>
    <row r="715" s="195" customFormat="1" ht="12.75" x14ac:dyDescent="0.2"/>
    <row r="716" s="195" customFormat="1" ht="12.75" x14ac:dyDescent="0.2"/>
    <row r="717" s="195" customFormat="1" ht="12.75" x14ac:dyDescent="0.2"/>
    <row r="718" s="195" customFormat="1" ht="12.75" x14ac:dyDescent="0.2"/>
    <row r="719" s="195" customFormat="1" ht="12.75" x14ac:dyDescent="0.2"/>
    <row r="720" s="195" customFormat="1" ht="12.75" x14ac:dyDescent="0.2"/>
    <row r="721" s="195" customFormat="1" ht="12.75" x14ac:dyDescent="0.2"/>
    <row r="722" s="195" customFormat="1" ht="12.75" x14ac:dyDescent="0.2"/>
    <row r="723" s="195" customFormat="1" ht="12.75" x14ac:dyDescent="0.2"/>
    <row r="724" s="195" customFormat="1" ht="12.75" x14ac:dyDescent="0.2"/>
    <row r="725" s="195" customFormat="1" ht="12.75" x14ac:dyDescent="0.2"/>
    <row r="726" s="195" customFormat="1" ht="12.75" x14ac:dyDescent="0.2"/>
    <row r="727" s="195" customFormat="1" ht="12.75" x14ac:dyDescent="0.2"/>
    <row r="728" s="195" customFormat="1" ht="12.75" x14ac:dyDescent="0.2"/>
    <row r="729" s="195" customFormat="1" ht="12.75" x14ac:dyDescent="0.2"/>
    <row r="730" s="195" customFormat="1" ht="12.75" x14ac:dyDescent="0.2"/>
    <row r="731" s="195" customFormat="1" ht="12.75" x14ac:dyDescent="0.2"/>
    <row r="732" s="195" customFormat="1" ht="12.75" x14ac:dyDescent="0.2"/>
    <row r="733" s="195" customFormat="1" ht="12.75" x14ac:dyDescent="0.2"/>
    <row r="734" s="195" customFormat="1" ht="12.75" x14ac:dyDescent="0.2"/>
    <row r="735" s="195" customFormat="1" ht="12.75" x14ac:dyDescent="0.2"/>
    <row r="736" s="195" customFormat="1" ht="12.75" x14ac:dyDescent="0.2"/>
    <row r="737" s="195" customFormat="1" ht="12.75" x14ac:dyDescent="0.2"/>
    <row r="738" s="195" customFormat="1" ht="12.75" x14ac:dyDescent="0.2"/>
    <row r="739" s="195" customFormat="1" ht="12.75" x14ac:dyDescent="0.2"/>
    <row r="740" s="195" customFormat="1" ht="12.75" x14ac:dyDescent="0.2"/>
    <row r="741" s="195" customFormat="1" ht="12.75" x14ac:dyDescent="0.2"/>
    <row r="742" s="195" customFormat="1" ht="12.75" x14ac:dyDescent="0.2"/>
    <row r="743" s="195" customFormat="1" ht="12.75" x14ac:dyDescent="0.2"/>
    <row r="744" s="195" customFormat="1" ht="12.75" x14ac:dyDescent="0.2"/>
    <row r="745" s="195" customFormat="1" ht="12.75" x14ac:dyDescent="0.2"/>
    <row r="746" s="195" customFormat="1" ht="12.75" x14ac:dyDescent="0.2"/>
    <row r="747" s="195" customFormat="1" ht="12.75" x14ac:dyDescent="0.2"/>
    <row r="748" s="195" customFormat="1" ht="12.75" x14ac:dyDescent="0.2"/>
    <row r="749" s="195" customFormat="1" ht="12.75" x14ac:dyDescent="0.2"/>
    <row r="750" s="195" customFormat="1" ht="12.75" x14ac:dyDescent="0.2"/>
    <row r="751" s="195" customFormat="1" ht="12.75" x14ac:dyDescent="0.2"/>
    <row r="752" s="195" customFormat="1" ht="12.75" x14ac:dyDescent="0.2"/>
    <row r="753" s="195" customFormat="1" ht="12.75" x14ac:dyDescent="0.2"/>
    <row r="754" s="195" customFormat="1" ht="12.75" x14ac:dyDescent="0.2"/>
    <row r="755" s="195" customFormat="1" ht="12.75" x14ac:dyDescent="0.2"/>
    <row r="756" s="195" customFormat="1" ht="12.75" x14ac:dyDescent="0.2"/>
    <row r="757" s="195" customFormat="1" ht="12.75" x14ac:dyDescent="0.2"/>
    <row r="758" s="195" customFormat="1" ht="12.75" x14ac:dyDescent="0.2"/>
    <row r="759" s="195" customFormat="1" ht="12.75" x14ac:dyDescent="0.2"/>
    <row r="760" s="195" customFormat="1" ht="12.75" x14ac:dyDescent="0.2"/>
    <row r="761" s="195" customFormat="1" ht="12.75" x14ac:dyDescent="0.2"/>
    <row r="762" s="195" customFormat="1" ht="12.75" x14ac:dyDescent="0.2"/>
    <row r="763" s="195" customFormat="1" ht="12.75" x14ac:dyDescent="0.2"/>
    <row r="764" s="195" customFormat="1" ht="12.75" x14ac:dyDescent="0.2"/>
    <row r="765" s="195" customFormat="1" ht="12.75" x14ac:dyDescent="0.2"/>
    <row r="766" s="195" customFormat="1" ht="12.75" x14ac:dyDescent="0.2"/>
    <row r="767" s="195" customFormat="1" ht="12.75" x14ac:dyDescent="0.2"/>
    <row r="768" s="195" customFormat="1" ht="12.75" x14ac:dyDescent="0.2"/>
    <row r="769" s="195" customFormat="1" ht="12.75" x14ac:dyDescent="0.2"/>
    <row r="770" s="195" customFormat="1" ht="12.75" x14ac:dyDescent="0.2"/>
    <row r="771" s="195" customFormat="1" ht="12.75" x14ac:dyDescent="0.2"/>
    <row r="772" s="195" customFormat="1" ht="12.75" x14ac:dyDescent="0.2"/>
    <row r="773" s="195" customFormat="1" ht="12.75" x14ac:dyDescent="0.2"/>
    <row r="774" s="195" customFormat="1" ht="12.75" x14ac:dyDescent="0.2"/>
    <row r="775" s="195" customFormat="1" ht="12.75" x14ac:dyDescent="0.2"/>
    <row r="776" s="195" customFormat="1" ht="12.75" x14ac:dyDescent="0.2"/>
    <row r="777" s="195" customFormat="1" ht="12.75" x14ac:dyDescent="0.2"/>
    <row r="778" s="195" customFormat="1" ht="12.75" x14ac:dyDescent="0.2"/>
    <row r="779" s="195" customFormat="1" ht="12.75" x14ac:dyDescent="0.2"/>
    <row r="780" s="195" customFormat="1" ht="12.75" x14ac:dyDescent="0.2"/>
    <row r="781" s="195" customFormat="1" ht="12.75" x14ac:dyDescent="0.2"/>
    <row r="782" s="195" customFormat="1" ht="12.75" x14ac:dyDescent="0.2"/>
    <row r="783" s="195" customFormat="1" ht="12.75" x14ac:dyDescent="0.2"/>
    <row r="784" s="195" customFormat="1" ht="12.75" x14ac:dyDescent="0.2"/>
    <row r="785" s="195" customFormat="1" ht="12.75" x14ac:dyDescent="0.2"/>
    <row r="786" s="195" customFormat="1" ht="12.75" x14ac:dyDescent="0.2"/>
    <row r="787" s="195" customFormat="1" ht="12.75" x14ac:dyDescent="0.2"/>
    <row r="788" s="195" customFormat="1" ht="12.75" x14ac:dyDescent="0.2"/>
    <row r="789" s="195" customFormat="1" ht="12.75" x14ac:dyDescent="0.2"/>
    <row r="790" s="195" customFormat="1" ht="12.75" x14ac:dyDescent="0.2"/>
    <row r="791" s="195" customFormat="1" ht="12.75" x14ac:dyDescent="0.2"/>
    <row r="792" s="195" customFormat="1" ht="12.75" x14ac:dyDescent="0.2"/>
    <row r="793" s="195" customFormat="1" ht="12.75" x14ac:dyDescent="0.2"/>
    <row r="794" s="195" customFormat="1" ht="12.75" x14ac:dyDescent="0.2"/>
    <row r="795" s="195" customFormat="1" ht="12.75" x14ac:dyDescent="0.2"/>
    <row r="796" s="195" customFormat="1" ht="12.75" x14ac:dyDescent="0.2"/>
    <row r="797" s="195" customFormat="1" ht="12.75" x14ac:dyDescent="0.2"/>
    <row r="798" s="195" customFormat="1" ht="12.75" x14ac:dyDescent="0.2"/>
    <row r="799" s="195" customFormat="1" ht="12.75" x14ac:dyDescent="0.2"/>
    <row r="800" s="195" customFormat="1" ht="12.75" x14ac:dyDescent="0.2"/>
    <row r="801" s="195" customFormat="1" ht="12.75" x14ac:dyDescent="0.2"/>
    <row r="802" s="195" customFormat="1" ht="12.75" x14ac:dyDescent="0.2"/>
    <row r="803" s="195" customFormat="1" ht="12.75" x14ac:dyDescent="0.2"/>
    <row r="804" s="195" customFormat="1" ht="12.75" x14ac:dyDescent="0.2"/>
    <row r="805" s="195" customFormat="1" ht="12.75" x14ac:dyDescent="0.2"/>
  </sheetData>
  <sheetProtection sheet="1" objects="1" scenarios="1"/>
  <mergeCells count="27">
    <mergeCell ref="M1:N2"/>
    <mergeCell ref="B62:I62"/>
    <mergeCell ref="C63:I63"/>
    <mergeCell ref="C64:I64"/>
    <mergeCell ref="C65:I65"/>
    <mergeCell ref="B41:I47"/>
    <mergeCell ref="B49:I49"/>
    <mergeCell ref="C50:I50"/>
    <mergeCell ref="C52:I52"/>
    <mergeCell ref="B54:I60"/>
    <mergeCell ref="C51:I51"/>
    <mergeCell ref="C39:I39"/>
    <mergeCell ref="C13:I13"/>
    <mergeCell ref="C14:I14"/>
    <mergeCell ref="B16:I22"/>
    <mergeCell ref="B24:I24"/>
    <mergeCell ref="C38:I38"/>
    <mergeCell ref="D5:I5"/>
    <mergeCell ref="D6:I6"/>
    <mergeCell ref="B9:I9"/>
    <mergeCell ref="B11:I11"/>
    <mergeCell ref="C12:I12"/>
    <mergeCell ref="C25:I25"/>
    <mergeCell ref="C26:I26"/>
    <mergeCell ref="C27:I27"/>
    <mergeCell ref="B29:I35"/>
    <mergeCell ref="B37:I37"/>
  </mergeCells>
  <pageMargins left="0.70866141732283472" right="0.70866141732283472" top="0.74803149606299213" bottom="0.74803149606299213" header="0.31496062992125984" footer="0.31496062992125984"/>
  <pageSetup paperSize="9" scale="97" orientation="portrait" r:id="rId1"/>
  <headerFooter>
    <oddFooter>&amp;L&amp;F - &amp;A&amp;R&amp;P / &amp;N</oddFooter>
  </headerFooter>
  <rowBreaks count="1" manualBreakCount="1">
    <brk id="48"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0"/>
  <sheetViews>
    <sheetView showGridLines="0" showRowColHeaders="0" zoomScaleNormal="100" workbookViewId="0">
      <selection activeCell="B9" sqref="B9:I13"/>
    </sheetView>
  </sheetViews>
  <sheetFormatPr baseColWidth="10" defaultRowHeight="15" x14ac:dyDescent="0.25"/>
  <cols>
    <col min="1" max="1" width="1.7109375" customWidth="1"/>
    <col min="2" max="2" width="11.28515625" customWidth="1"/>
    <col min="3" max="9" width="10.7109375" customWidth="1"/>
    <col min="10" max="10" width="1.7109375" customWidth="1"/>
  </cols>
  <sheetData>
    <row r="1" spans="2:15" s="1" customFormat="1" ht="12.75" x14ac:dyDescent="0.25">
      <c r="G1" s="58" t="str">
        <f>IF('F0 Etat des lieux '!C13="","",'F0 Etat des lieux '!C13)</f>
        <v/>
      </c>
      <c r="L1" s="61"/>
      <c r="M1" s="345" t="s">
        <v>259</v>
      </c>
      <c r="N1" s="346"/>
      <c r="O1" s="62"/>
    </row>
    <row r="2" spans="2:15" s="1" customFormat="1" ht="13.5" thickBot="1" x14ac:dyDescent="0.3">
      <c r="G2" s="58" t="str">
        <f>IF('F0 Etat des lieux '!C14="","",'F0 Etat des lieux '!C14)</f>
        <v/>
      </c>
      <c r="L2" s="59"/>
      <c r="M2" s="347"/>
      <c r="N2" s="348"/>
      <c r="O2" s="62"/>
    </row>
    <row r="3" spans="2:15" s="1" customFormat="1" ht="12.75" x14ac:dyDescent="0.25">
      <c r="L3" s="61"/>
      <c r="M3" s="62"/>
      <c r="N3" s="63"/>
      <c r="O3" s="64"/>
    </row>
    <row r="4" spans="2:15" s="1" customFormat="1" ht="14.25" x14ac:dyDescent="0.2">
      <c r="L4" s="11"/>
      <c r="M4" s="11"/>
      <c r="N4" s="11"/>
      <c r="O4" s="11"/>
    </row>
    <row r="5" spans="2:15" s="1" customFormat="1" ht="15.75" x14ac:dyDescent="0.2">
      <c r="D5" s="512" t="s">
        <v>248</v>
      </c>
      <c r="E5" s="513"/>
      <c r="F5" s="513"/>
      <c r="G5" s="513"/>
      <c r="H5" s="513"/>
      <c r="I5" s="514"/>
      <c r="L5" s="11"/>
      <c r="M5" s="11"/>
      <c r="N5" s="11"/>
      <c r="O5" s="11"/>
    </row>
    <row r="6" spans="2:15" s="1" customFormat="1" ht="15.75" x14ac:dyDescent="0.2">
      <c r="B6" s="60">
        <v>1</v>
      </c>
      <c r="D6" s="515" t="s">
        <v>225</v>
      </c>
      <c r="E6" s="516"/>
      <c r="F6" s="516"/>
      <c r="G6" s="516"/>
      <c r="H6" s="516"/>
      <c r="I6" s="517"/>
      <c r="L6" s="11"/>
      <c r="M6" s="11"/>
      <c r="N6" s="11"/>
      <c r="O6" s="11"/>
    </row>
    <row r="7" spans="2:15" s="11" customFormat="1" thickBot="1" x14ac:dyDescent="0.25"/>
    <row r="8" spans="2:15" s="11" customFormat="1" ht="15.75" x14ac:dyDescent="0.2">
      <c r="B8" s="509" t="s">
        <v>249</v>
      </c>
      <c r="C8" s="510"/>
      <c r="D8" s="510"/>
      <c r="E8" s="510"/>
      <c r="F8" s="510"/>
      <c r="G8" s="510"/>
      <c r="H8" s="510"/>
      <c r="I8" s="511"/>
    </row>
    <row r="9" spans="2:15" ht="15.75" customHeight="1" x14ac:dyDescent="0.25">
      <c r="B9" s="500"/>
      <c r="C9" s="498"/>
      <c r="D9" s="498"/>
      <c r="E9" s="498"/>
      <c r="F9" s="498"/>
      <c r="G9" s="498"/>
      <c r="H9" s="498"/>
      <c r="I9" s="499"/>
    </row>
    <row r="10" spans="2:15" ht="15.75" customHeight="1" x14ac:dyDescent="0.25">
      <c r="B10" s="500"/>
      <c r="C10" s="498"/>
      <c r="D10" s="498"/>
      <c r="E10" s="498"/>
      <c r="F10" s="498"/>
      <c r="G10" s="498"/>
      <c r="H10" s="498"/>
      <c r="I10" s="499"/>
    </row>
    <row r="11" spans="2:15" ht="15.75" customHeight="1" x14ac:dyDescent="0.25">
      <c r="B11" s="500"/>
      <c r="C11" s="498"/>
      <c r="D11" s="498"/>
      <c r="E11" s="498"/>
      <c r="F11" s="498"/>
      <c r="G11" s="498"/>
      <c r="H11" s="498"/>
      <c r="I11" s="499"/>
    </row>
    <row r="12" spans="2:15" ht="15.75" customHeight="1" x14ac:dyDescent="0.25">
      <c r="B12" s="500"/>
      <c r="C12" s="498"/>
      <c r="D12" s="498"/>
      <c r="E12" s="498"/>
      <c r="F12" s="498"/>
      <c r="G12" s="498"/>
      <c r="H12" s="498"/>
      <c r="I12" s="499"/>
    </row>
    <row r="13" spans="2:15" ht="15.75" customHeight="1" x14ac:dyDescent="0.25">
      <c r="B13" s="500"/>
      <c r="C13" s="498"/>
      <c r="D13" s="498"/>
      <c r="E13" s="498"/>
      <c r="F13" s="498"/>
      <c r="G13" s="498"/>
      <c r="H13" s="498"/>
      <c r="I13" s="499"/>
    </row>
    <row r="14" spans="2:15" ht="30" customHeight="1" x14ac:dyDescent="0.25">
      <c r="B14" s="504" t="s">
        <v>252</v>
      </c>
      <c r="C14" s="505"/>
      <c r="D14" s="505"/>
      <c r="E14" s="505"/>
      <c r="F14" s="505"/>
      <c r="G14" s="505"/>
      <c r="H14" s="505"/>
      <c r="I14" s="506"/>
    </row>
    <row r="15" spans="2:15" ht="30" customHeight="1" x14ac:dyDescent="0.25">
      <c r="B15" s="496" t="s">
        <v>250</v>
      </c>
      <c r="C15" s="497"/>
      <c r="D15" s="498"/>
      <c r="E15" s="498"/>
      <c r="F15" s="498"/>
      <c r="G15" s="498"/>
      <c r="H15" s="498"/>
      <c r="I15" s="499"/>
    </row>
    <row r="16" spans="2:15" ht="30" customHeight="1" x14ac:dyDescent="0.25">
      <c r="B16" s="496" t="s">
        <v>251</v>
      </c>
      <c r="C16" s="497"/>
      <c r="D16" s="498"/>
      <c r="E16" s="498"/>
      <c r="F16" s="498"/>
      <c r="G16" s="498"/>
      <c r="H16" s="498"/>
      <c r="I16" s="499"/>
    </row>
    <row r="17" spans="2:9" x14ac:dyDescent="0.25">
      <c r="B17" s="500"/>
      <c r="C17" s="498"/>
      <c r="D17" s="498"/>
      <c r="E17" s="498"/>
      <c r="F17" s="498"/>
      <c r="G17" s="498"/>
      <c r="H17" s="498"/>
      <c r="I17" s="499"/>
    </row>
    <row r="18" spans="2:9" ht="15.75" customHeight="1" thickBot="1" x14ac:dyDescent="0.3">
      <c r="B18" s="501"/>
      <c r="C18" s="502"/>
      <c r="D18" s="502"/>
      <c r="E18" s="502"/>
      <c r="F18" s="502"/>
      <c r="G18" s="502"/>
      <c r="H18" s="502"/>
      <c r="I18" s="503"/>
    </row>
    <row r="19" spans="2:9" s="11" customFormat="1" ht="15.75" x14ac:dyDescent="0.2">
      <c r="B19" s="509" t="s">
        <v>249</v>
      </c>
      <c r="C19" s="510"/>
      <c r="D19" s="510"/>
      <c r="E19" s="510"/>
      <c r="F19" s="510"/>
      <c r="G19" s="510"/>
      <c r="H19" s="510"/>
      <c r="I19" s="511"/>
    </row>
    <row r="20" spans="2:9" ht="15.75" customHeight="1" x14ac:dyDescent="0.25">
      <c r="B20" s="500"/>
      <c r="C20" s="498"/>
      <c r="D20" s="498"/>
      <c r="E20" s="498"/>
      <c r="F20" s="498"/>
      <c r="G20" s="498"/>
      <c r="H20" s="498"/>
      <c r="I20" s="499"/>
    </row>
    <row r="21" spans="2:9" ht="15.75" customHeight="1" x14ac:dyDescent="0.25">
      <c r="B21" s="500"/>
      <c r="C21" s="498"/>
      <c r="D21" s="498"/>
      <c r="E21" s="498"/>
      <c r="F21" s="498"/>
      <c r="G21" s="498"/>
      <c r="H21" s="498"/>
      <c r="I21" s="499"/>
    </row>
    <row r="22" spans="2:9" ht="15.75" customHeight="1" x14ac:dyDescent="0.25">
      <c r="B22" s="500"/>
      <c r="C22" s="498"/>
      <c r="D22" s="498"/>
      <c r="E22" s="498"/>
      <c r="F22" s="498"/>
      <c r="G22" s="498"/>
      <c r="H22" s="498"/>
      <c r="I22" s="499"/>
    </row>
    <row r="23" spans="2:9" ht="15.75" customHeight="1" x14ac:dyDescent="0.25">
      <c r="B23" s="500"/>
      <c r="C23" s="498"/>
      <c r="D23" s="498"/>
      <c r="E23" s="498"/>
      <c r="F23" s="498"/>
      <c r="G23" s="498"/>
      <c r="H23" s="498"/>
      <c r="I23" s="499"/>
    </row>
    <row r="24" spans="2:9" ht="15.75" customHeight="1" x14ac:dyDescent="0.25">
      <c r="B24" s="500"/>
      <c r="C24" s="498"/>
      <c r="D24" s="498"/>
      <c r="E24" s="498"/>
      <c r="F24" s="498"/>
      <c r="G24" s="498"/>
      <c r="H24" s="498"/>
      <c r="I24" s="499"/>
    </row>
    <row r="25" spans="2:9" ht="30" customHeight="1" x14ac:dyDescent="0.25">
      <c r="B25" s="504" t="s">
        <v>252</v>
      </c>
      <c r="C25" s="505"/>
      <c r="D25" s="505"/>
      <c r="E25" s="505"/>
      <c r="F25" s="505"/>
      <c r="G25" s="505"/>
      <c r="H25" s="505"/>
      <c r="I25" s="506"/>
    </row>
    <row r="26" spans="2:9" ht="30" customHeight="1" x14ac:dyDescent="0.25">
      <c r="B26" s="496" t="s">
        <v>250</v>
      </c>
      <c r="C26" s="497"/>
      <c r="D26" s="498"/>
      <c r="E26" s="498"/>
      <c r="F26" s="498"/>
      <c r="G26" s="498"/>
      <c r="H26" s="498"/>
      <c r="I26" s="499"/>
    </row>
    <row r="27" spans="2:9" ht="30" customHeight="1" x14ac:dyDescent="0.25">
      <c r="B27" s="496" t="s">
        <v>251</v>
      </c>
      <c r="C27" s="497"/>
      <c r="D27" s="498"/>
      <c r="E27" s="498"/>
      <c r="F27" s="498"/>
      <c r="G27" s="498"/>
      <c r="H27" s="498"/>
      <c r="I27" s="499"/>
    </row>
    <row r="28" spans="2:9" x14ac:dyDescent="0.25">
      <c r="B28" s="500"/>
      <c r="C28" s="498"/>
      <c r="D28" s="498"/>
      <c r="E28" s="498"/>
      <c r="F28" s="498"/>
      <c r="G28" s="498"/>
      <c r="H28" s="498"/>
      <c r="I28" s="499"/>
    </row>
    <row r="29" spans="2:9" ht="15.75" customHeight="1" thickBot="1" x14ac:dyDescent="0.3">
      <c r="B29" s="501"/>
      <c r="C29" s="502"/>
      <c r="D29" s="502"/>
      <c r="E29" s="502"/>
      <c r="F29" s="502"/>
      <c r="G29" s="502"/>
      <c r="H29" s="502"/>
      <c r="I29" s="503"/>
    </row>
    <row r="30" spans="2:9" s="11" customFormat="1" ht="15.75" x14ac:dyDescent="0.2">
      <c r="B30" s="509" t="s">
        <v>249</v>
      </c>
      <c r="C30" s="510"/>
      <c r="D30" s="510"/>
      <c r="E30" s="510"/>
      <c r="F30" s="510"/>
      <c r="G30" s="510"/>
      <c r="H30" s="510"/>
      <c r="I30" s="511"/>
    </row>
    <row r="31" spans="2:9" ht="15.75" customHeight="1" x14ac:dyDescent="0.25">
      <c r="B31" s="500"/>
      <c r="C31" s="498"/>
      <c r="D31" s="498"/>
      <c r="E31" s="498"/>
      <c r="F31" s="498"/>
      <c r="G31" s="498"/>
      <c r="H31" s="498"/>
      <c r="I31" s="499"/>
    </row>
    <row r="32" spans="2:9" ht="15.75" customHeight="1" x14ac:dyDescent="0.25">
      <c r="B32" s="500"/>
      <c r="C32" s="498"/>
      <c r="D32" s="498"/>
      <c r="E32" s="498"/>
      <c r="F32" s="498"/>
      <c r="G32" s="498"/>
      <c r="H32" s="498"/>
      <c r="I32" s="499"/>
    </row>
    <row r="33" spans="2:9" ht="15.75" customHeight="1" x14ac:dyDescent="0.25">
      <c r="B33" s="500"/>
      <c r="C33" s="498"/>
      <c r="D33" s="498"/>
      <c r="E33" s="498"/>
      <c r="F33" s="498"/>
      <c r="G33" s="498"/>
      <c r="H33" s="498"/>
      <c r="I33" s="499"/>
    </row>
    <row r="34" spans="2:9" ht="15.75" customHeight="1" x14ac:dyDescent="0.25">
      <c r="B34" s="500"/>
      <c r="C34" s="498"/>
      <c r="D34" s="498"/>
      <c r="E34" s="498"/>
      <c r="F34" s="498"/>
      <c r="G34" s="498"/>
      <c r="H34" s="498"/>
      <c r="I34" s="499"/>
    </row>
    <row r="35" spans="2:9" ht="15.75" customHeight="1" x14ac:dyDescent="0.25">
      <c r="B35" s="500"/>
      <c r="C35" s="498"/>
      <c r="D35" s="498"/>
      <c r="E35" s="498"/>
      <c r="F35" s="498"/>
      <c r="G35" s="498"/>
      <c r="H35" s="498"/>
      <c r="I35" s="499"/>
    </row>
    <row r="36" spans="2:9" ht="30" customHeight="1" x14ac:dyDescent="0.25">
      <c r="B36" s="504" t="s">
        <v>252</v>
      </c>
      <c r="C36" s="505"/>
      <c r="D36" s="505"/>
      <c r="E36" s="505"/>
      <c r="F36" s="505"/>
      <c r="G36" s="505"/>
      <c r="H36" s="505"/>
      <c r="I36" s="506"/>
    </row>
    <row r="37" spans="2:9" ht="30" customHeight="1" x14ac:dyDescent="0.25">
      <c r="B37" s="496" t="s">
        <v>250</v>
      </c>
      <c r="C37" s="497"/>
      <c r="D37" s="507"/>
      <c r="E37" s="507"/>
      <c r="F37" s="507"/>
      <c r="G37" s="507"/>
      <c r="H37" s="507"/>
      <c r="I37" s="508"/>
    </row>
    <row r="38" spans="2:9" ht="30" customHeight="1" x14ac:dyDescent="0.25">
      <c r="B38" s="496" t="s">
        <v>251</v>
      </c>
      <c r="C38" s="497"/>
      <c r="D38" s="498"/>
      <c r="E38" s="498"/>
      <c r="F38" s="498"/>
      <c r="G38" s="498"/>
      <c r="H38" s="498"/>
      <c r="I38" s="499"/>
    </row>
    <row r="39" spans="2:9" x14ac:dyDescent="0.25">
      <c r="B39" s="500"/>
      <c r="C39" s="498"/>
      <c r="D39" s="498"/>
      <c r="E39" s="498"/>
      <c r="F39" s="498"/>
      <c r="G39" s="498"/>
      <c r="H39" s="498"/>
      <c r="I39" s="499"/>
    </row>
    <row r="40" spans="2:9" ht="15.75" customHeight="1" thickBot="1" x14ac:dyDescent="0.3">
      <c r="B40" s="501"/>
      <c r="C40" s="502"/>
      <c r="D40" s="502"/>
      <c r="E40" s="502"/>
      <c r="F40" s="502"/>
      <c r="G40" s="502"/>
      <c r="H40" s="502"/>
      <c r="I40" s="503"/>
    </row>
  </sheetData>
  <sheetProtection sheet="1" objects="1" scenarios="1"/>
  <mergeCells count="27">
    <mergeCell ref="M1:N2"/>
    <mergeCell ref="D5:I5"/>
    <mergeCell ref="D6:I6"/>
    <mergeCell ref="B8:I8"/>
    <mergeCell ref="B9:I13"/>
    <mergeCell ref="B14:I14"/>
    <mergeCell ref="D37:I37"/>
    <mergeCell ref="B30:I30"/>
    <mergeCell ref="B20:I24"/>
    <mergeCell ref="B25:I25"/>
    <mergeCell ref="B19:I19"/>
    <mergeCell ref="B38:C38"/>
    <mergeCell ref="D38:I38"/>
    <mergeCell ref="B39:I40"/>
    <mergeCell ref="B15:C15"/>
    <mergeCell ref="B16:C16"/>
    <mergeCell ref="D15:I15"/>
    <mergeCell ref="D16:I16"/>
    <mergeCell ref="B17:I18"/>
    <mergeCell ref="B26:C26"/>
    <mergeCell ref="D26:I26"/>
    <mergeCell ref="B27:C27"/>
    <mergeCell ref="D27:I27"/>
    <mergeCell ref="B28:I29"/>
    <mergeCell ref="B31:I35"/>
    <mergeCell ref="B36:I36"/>
    <mergeCell ref="B37:C37"/>
  </mergeCells>
  <pageMargins left="0.51181102362204722" right="0.51181102362204722" top="0.74803149606299213" bottom="0.74803149606299213" header="0.31496062992125984" footer="0.31496062992125984"/>
  <pageSetup paperSize="9" orientation="portrait" r:id="rId1"/>
  <headerFooter>
    <oddFooter>&amp;L&amp;F - &amp;A&amp;R&amp;P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Etapes</vt:lpstr>
      <vt:lpstr>Calendrier</vt:lpstr>
      <vt:lpstr>F0 Etat des lieux </vt:lpstr>
      <vt:lpstr>F1 Diagnostic</vt:lpstr>
      <vt:lpstr>F2 Objectifs</vt:lpstr>
      <vt:lpstr>F3 Projet d’école</vt:lpstr>
      <vt:lpstr>F4 Fiches action </vt:lpstr>
      <vt:lpstr>F5 Retour IEN</vt:lpstr>
      <vt:lpstr>F6 Demande formation</vt:lpstr>
      <vt:lpstr>F7 Avenant</vt:lpstr>
      <vt:lpstr>'F4 Fiches action '!_GoBack</vt:lpstr>
      <vt:lpstr>Calendrier!Zone_d_impression</vt:lpstr>
      <vt:lpstr>Etapes!Zone_d_impression</vt:lpstr>
      <vt:lpstr>'F0 Etat des lieux '!Zone_d_impression</vt:lpstr>
      <vt:lpstr>'F1 Diagnostic'!Zone_d_impression</vt:lpstr>
      <vt:lpstr>'F2 Objectifs'!Zone_d_impression</vt:lpstr>
      <vt:lpstr>'F3 Projet d’école'!Zone_d_impression</vt:lpstr>
      <vt:lpstr>'F5 Retour IEN'!Zone_d_impression</vt:lpstr>
      <vt:lpstr>'F6 Demande formation'!Zone_d_impression</vt:lpstr>
      <vt:lpstr>'F7 Avenant'!Zone_d_impression</vt:lpstr>
    </vt:vector>
  </TitlesOfParts>
  <Company>ACADEMIE DE LYON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Jean-Yves Pelletier</dc:creator>
  <cp:lastModifiedBy>CIRCO</cp:lastModifiedBy>
  <cp:lastPrinted>2016-10-09T18:04:27Z</cp:lastPrinted>
  <dcterms:created xsi:type="dcterms:W3CDTF">2015-09-09T10:23:55Z</dcterms:created>
  <dcterms:modified xsi:type="dcterms:W3CDTF">2016-10-17T19:13:00Z</dcterms:modified>
</cp:coreProperties>
</file>